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5480" windowHeight="10545" tabRatio="597" activeTab="2"/>
  </bookViews>
  <sheets>
    <sheet name="Major Fund Summary" sheetId="1" r:id="rId1"/>
    <sheet name="Real Property Tax Worksheet" sheetId="2" r:id="rId2"/>
    <sheet name="GF Revenue" sheetId="3" r:id="rId3"/>
    <sheet name="GF Expenses" sheetId="4" r:id="rId4"/>
    <sheet name="GF Balances" sheetId="5" r:id="rId5"/>
    <sheet name="Water Fund" sheetId="6" r:id="rId6"/>
    <sheet name="Sewer Fund" sheetId="7" r:id="rId7"/>
    <sheet name="Fiscal Improvement Plan (FPP)" sheetId="8" r:id="rId8"/>
    <sheet name="Fiscal Accountability Rpt (FPP)" sheetId="9" r:id="rId9"/>
    <sheet name="Employment Worksheet" sheetId="10" r:id="rId10"/>
    <sheet name="Capital Worksheet(OPTIONAL)" sheetId="11" r:id="rId11"/>
    <sheet name="Balance and Levy Graphs" sheetId="12" r:id="rId12"/>
    <sheet name="Major Fund Graphs" sheetId="13" r:id="rId13"/>
  </sheets>
  <definedNames>
    <definedName name="_xlnm.Print_Area" localSheetId="11">'Balance and Levy Graphs'!$A$1:$I$63</definedName>
    <definedName name="_xlnm.Print_Area" localSheetId="10">'Capital Worksheet(OPTIONAL)'!$A$1:$K$37</definedName>
    <definedName name="_xlnm.Print_Area" localSheetId="9">'Employment Worksheet'!$A$1:$M$20</definedName>
    <definedName name="_xlnm.Print_Area" localSheetId="8">'Fiscal Accountability Rpt (FPP)'!$A$1:$U$42</definedName>
    <definedName name="_xlnm.Print_Area" localSheetId="4">'GF Balances'!$A$1:$K$19</definedName>
    <definedName name="_xlnm.Print_Area" localSheetId="3">'GF Expenses'!$A$1:$Q$33</definedName>
    <definedName name="_xlnm.Print_Area" localSheetId="2">'GF Revenue'!$A$1:$Q$33</definedName>
    <definedName name="_xlnm.Print_Area" localSheetId="12">'Major Fund Graphs'!$A$1:$N$41</definedName>
    <definedName name="_xlnm.Print_Area" localSheetId="0">'Major Fund Summary'!$A$1:$K$29</definedName>
    <definedName name="_xlnm.Print_Area" localSheetId="1">'Real Property Tax Worksheet'!$A$1:$Q$33</definedName>
    <definedName name="_xlnm.Print_Area" localSheetId="6">'Sewer Fund'!$A$1:$Q$37</definedName>
    <definedName name="_xlnm.Print_Area" localSheetId="5">'Water Fund'!$A$1:$Q$32</definedName>
    <definedName name="_xlnm.Print_Titles" localSheetId="4">'GF Balances'!$1:$3</definedName>
  </definedNames>
  <calcPr fullCalcOnLoad="1"/>
</workbook>
</file>

<file path=xl/comments3.xml><?xml version="1.0" encoding="utf-8"?>
<comments xmlns="http://schemas.openxmlformats.org/spreadsheetml/2006/main">
  <authors>
    <author>edavis</author>
    <author>Nicholas Jenny</author>
  </authors>
  <commentList>
    <comment ref="B7" authorId="0">
      <text>
        <r>
          <rPr>
            <b/>
            <sz val="8"/>
            <rFont val="Tahoma"/>
            <family val="2"/>
          </rPr>
          <t>1001</t>
        </r>
      </text>
    </comment>
    <comment ref="B8" authorId="0">
      <text>
        <r>
          <rPr>
            <b/>
            <sz val="8"/>
            <rFont val="Tahoma"/>
            <family val="2"/>
          </rPr>
          <t>1028-1091</t>
        </r>
      </text>
    </comment>
    <comment ref="B10" authorId="0">
      <text>
        <r>
          <rPr>
            <b/>
            <sz val="8"/>
            <rFont val="Tahoma"/>
            <family val="2"/>
          </rPr>
          <t>1100's other than 1110 (Sales and Use) or 1120 (Non PT Dist by County)</t>
        </r>
      </text>
    </comment>
    <comment ref="B11" authorId="0">
      <text>
        <r>
          <rPr>
            <b/>
            <sz val="8"/>
            <rFont val="Tahoma"/>
            <family val="2"/>
          </rPr>
          <t>1200s-2100s</t>
        </r>
      </text>
    </comment>
    <comment ref="B12" authorId="0">
      <text>
        <r>
          <rPr>
            <b/>
            <sz val="8"/>
            <rFont val="Tahoma"/>
            <family val="2"/>
          </rPr>
          <t>2200s-2800s and others not listed elsewhere</t>
        </r>
      </text>
    </comment>
    <comment ref="B13" authorId="0">
      <text>
        <r>
          <rPr>
            <b/>
            <sz val="8"/>
            <rFont val="Tahoma"/>
            <family val="2"/>
          </rPr>
          <t>3001</t>
        </r>
      </text>
    </comment>
    <comment ref="B16" authorId="0">
      <text>
        <r>
          <rPr>
            <b/>
            <sz val="8"/>
            <rFont val="Tahoma"/>
            <family val="2"/>
          </rPr>
          <t>4000s</t>
        </r>
      </text>
    </comment>
    <comment ref="B17" authorId="0">
      <text>
        <r>
          <rPr>
            <b/>
            <sz val="8"/>
            <rFont val="Tahoma"/>
            <family val="2"/>
          </rPr>
          <t>5031, 5050</t>
        </r>
      </text>
    </comment>
    <comment ref="B9" authorId="0">
      <text>
        <r>
          <rPr>
            <b/>
            <sz val="8"/>
            <rFont val="Tahoma"/>
            <family val="2"/>
          </rPr>
          <t>1110, 1120</t>
        </r>
      </text>
    </comment>
    <comment ref="B14" authorId="0">
      <text>
        <r>
          <rPr>
            <b/>
            <sz val="8"/>
            <rFont val="Tahoma"/>
            <family val="2"/>
          </rPr>
          <t>3005</t>
        </r>
      </text>
    </comment>
    <comment ref="B15" authorId="0">
      <text>
        <r>
          <rPr>
            <b/>
            <sz val="8"/>
            <rFont val="Tahoma"/>
            <family val="2"/>
          </rPr>
          <t>Other 3000s</t>
        </r>
      </text>
    </comment>
    <comment ref="H5" authorId="1">
      <text>
        <r>
          <rPr>
            <b/>
            <sz val="8"/>
            <rFont val="Tahoma"/>
            <family val="2"/>
          </rPr>
          <t>The period of the plan may be modified by changing this year.</t>
        </r>
        <r>
          <rPr>
            <sz val="8"/>
            <rFont val="Tahoma"/>
            <family val="2"/>
          </rPr>
          <t xml:space="preserve">
</t>
        </r>
      </text>
    </comment>
  </commentList>
</comments>
</file>

<file path=xl/comments4.xml><?xml version="1.0" encoding="utf-8"?>
<comments xmlns="http://schemas.openxmlformats.org/spreadsheetml/2006/main">
  <authors>
    <author>edavis</author>
  </authors>
  <commentList>
    <comment ref="B7" authorId="0">
      <text>
        <r>
          <rPr>
            <b/>
            <sz val="8"/>
            <rFont val="Tahoma"/>
            <family val="2"/>
          </rPr>
          <t>edavis:</t>
        </r>
        <r>
          <rPr>
            <sz val="8"/>
            <rFont val="Tahoma"/>
            <family val="2"/>
          </rPr>
          <t xml:space="preserve">
.1</t>
        </r>
      </text>
    </comment>
    <comment ref="B8" authorId="0">
      <text>
        <r>
          <rPr>
            <b/>
            <sz val="8"/>
            <rFont val="Tahoma"/>
            <family val="2"/>
          </rPr>
          <t>edavis:</t>
        </r>
        <r>
          <rPr>
            <sz val="8"/>
            <rFont val="Tahoma"/>
            <family val="2"/>
          </rPr>
          <t xml:space="preserve">
.2</t>
        </r>
      </text>
    </comment>
    <comment ref="B9" authorId="0">
      <text>
        <r>
          <rPr>
            <b/>
            <sz val="8"/>
            <rFont val="Tahoma"/>
            <family val="2"/>
          </rPr>
          <t>edavis:</t>
        </r>
        <r>
          <rPr>
            <sz val="8"/>
            <rFont val="Tahoma"/>
            <family val="2"/>
          </rPr>
          <t xml:space="preserve">
.4</t>
        </r>
      </text>
    </comment>
    <comment ref="B10" authorId="0">
      <text>
        <r>
          <rPr>
            <b/>
            <sz val="8"/>
            <rFont val="Tahoma"/>
            <family val="2"/>
          </rPr>
          <t>edavis:</t>
        </r>
        <r>
          <rPr>
            <sz val="8"/>
            <rFont val="Tahoma"/>
            <family val="2"/>
          </rPr>
          <t xml:space="preserve">
.6 and .7</t>
        </r>
      </text>
    </comment>
    <comment ref="B11" authorId="0">
      <text>
        <r>
          <rPr>
            <b/>
            <sz val="8"/>
            <rFont val="Tahoma"/>
            <family val="2"/>
          </rPr>
          <t>edavis:</t>
        </r>
        <r>
          <rPr>
            <sz val="8"/>
            <rFont val="Tahoma"/>
            <family val="2"/>
          </rPr>
          <t xml:space="preserve">
.8</t>
        </r>
      </text>
    </comment>
    <comment ref="B12" authorId="0">
      <text>
        <r>
          <rPr>
            <b/>
            <sz val="8"/>
            <rFont val="Tahoma"/>
            <family val="2"/>
          </rPr>
          <t>edavis:</t>
        </r>
        <r>
          <rPr>
            <sz val="8"/>
            <rFont val="Tahoma"/>
            <family val="2"/>
          </rPr>
          <t xml:space="preserve">
.9</t>
        </r>
      </text>
    </comment>
    <comment ref="B17" authorId="0">
      <text>
        <r>
          <rPr>
            <b/>
            <sz val="8"/>
            <rFont val="Tahoma"/>
            <family val="2"/>
          </rPr>
          <t>1000-1999</t>
        </r>
      </text>
    </comment>
    <comment ref="B18" authorId="0">
      <text>
        <r>
          <rPr>
            <b/>
            <sz val="8"/>
            <rFont val="Tahoma"/>
            <family val="2"/>
          </rPr>
          <t>3000-3999</t>
        </r>
      </text>
    </comment>
    <comment ref="B19" authorId="0">
      <text>
        <r>
          <rPr>
            <b/>
            <sz val="8"/>
            <rFont val="Tahoma"/>
            <family val="2"/>
          </rPr>
          <t>4000-4999</t>
        </r>
      </text>
    </comment>
    <comment ref="B20" authorId="0">
      <text>
        <r>
          <rPr>
            <b/>
            <sz val="8"/>
            <rFont val="Tahoma"/>
            <family val="2"/>
          </rPr>
          <t>5000-5999</t>
        </r>
      </text>
    </comment>
    <comment ref="B21" authorId="0">
      <text>
        <r>
          <rPr>
            <b/>
            <sz val="8"/>
            <rFont val="Tahoma"/>
            <family val="2"/>
          </rPr>
          <t>6000-6999</t>
        </r>
      </text>
    </comment>
    <comment ref="B22" authorId="0">
      <text>
        <r>
          <rPr>
            <b/>
            <sz val="8"/>
            <rFont val="Tahoma"/>
            <family val="2"/>
          </rPr>
          <t>7000-7999</t>
        </r>
      </text>
    </comment>
    <comment ref="B23" authorId="0">
      <text>
        <r>
          <rPr>
            <b/>
            <sz val="8"/>
            <rFont val="Tahoma"/>
            <family val="2"/>
          </rPr>
          <t>8000-8999</t>
        </r>
      </text>
    </comment>
    <comment ref="B24" authorId="0">
      <text>
        <r>
          <rPr>
            <b/>
            <sz val="8"/>
            <rFont val="Tahoma"/>
            <family val="2"/>
          </rPr>
          <t>9000-9099</t>
        </r>
      </text>
    </comment>
    <comment ref="B28" authorId="0">
      <text>
        <r>
          <rPr>
            <b/>
            <sz val="8"/>
            <rFont val="Tahoma"/>
            <family val="2"/>
          </rPr>
          <t>2000's, Other</t>
        </r>
      </text>
    </comment>
    <comment ref="B26" authorId="0">
      <text>
        <r>
          <rPr>
            <b/>
            <sz val="8"/>
            <rFont val="Tahoma"/>
            <family val="2"/>
          </rPr>
          <t>edavis:</t>
        </r>
        <r>
          <rPr>
            <sz val="8"/>
            <rFont val="Tahoma"/>
            <family val="2"/>
          </rPr>
          <t xml:space="preserve">
.9</t>
        </r>
      </text>
    </comment>
    <comment ref="B34" authorId="0">
      <text>
        <r>
          <rPr>
            <b/>
            <sz val="8"/>
            <rFont val="Tahoma"/>
            <family val="2"/>
          </rPr>
          <t>1000-1999</t>
        </r>
      </text>
    </comment>
    <comment ref="B35" authorId="0">
      <text>
        <r>
          <rPr>
            <b/>
            <sz val="8"/>
            <rFont val="Tahoma"/>
            <family val="2"/>
          </rPr>
          <t>3000-3999</t>
        </r>
      </text>
    </comment>
    <comment ref="B36" authorId="0">
      <text>
        <r>
          <rPr>
            <b/>
            <sz val="8"/>
            <rFont val="Tahoma"/>
            <family val="2"/>
          </rPr>
          <t>4000-4999</t>
        </r>
      </text>
    </comment>
    <comment ref="B37" authorId="0">
      <text>
        <r>
          <rPr>
            <b/>
            <sz val="8"/>
            <rFont val="Tahoma"/>
            <family val="2"/>
          </rPr>
          <t>5000-5999</t>
        </r>
      </text>
    </comment>
    <comment ref="B38" authorId="0">
      <text>
        <r>
          <rPr>
            <b/>
            <sz val="8"/>
            <rFont val="Tahoma"/>
            <family val="2"/>
          </rPr>
          <t>6000-6999</t>
        </r>
      </text>
    </comment>
    <comment ref="B39" authorId="0">
      <text>
        <r>
          <rPr>
            <b/>
            <sz val="8"/>
            <rFont val="Tahoma"/>
            <family val="2"/>
          </rPr>
          <t>7000-7999</t>
        </r>
      </text>
    </comment>
    <comment ref="B40" authorId="0">
      <text>
        <r>
          <rPr>
            <b/>
            <sz val="8"/>
            <rFont val="Tahoma"/>
            <family val="2"/>
          </rPr>
          <t>8000-8999</t>
        </r>
      </text>
    </comment>
    <comment ref="B41" authorId="0">
      <text>
        <r>
          <rPr>
            <b/>
            <sz val="8"/>
            <rFont val="Tahoma"/>
            <family val="2"/>
          </rPr>
          <t>9000-9099</t>
        </r>
      </text>
    </comment>
    <comment ref="B42" authorId="0">
      <text>
        <r>
          <rPr>
            <b/>
            <sz val="8"/>
            <rFont val="Tahoma"/>
            <family val="2"/>
          </rPr>
          <t>9700-9799</t>
        </r>
      </text>
    </comment>
    <comment ref="B43" authorId="0">
      <text>
        <r>
          <rPr>
            <b/>
            <sz val="8"/>
            <rFont val="Tahoma"/>
            <family val="2"/>
          </rPr>
          <t>edavis:</t>
        </r>
        <r>
          <rPr>
            <sz val="8"/>
            <rFont val="Tahoma"/>
            <family val="2"/>
          </rPr>
          <t xml:space="preserve">
.9</t>
        </r>
      </text>
    </comment>
    <comment ref="B45" authorId="0">
      <text>
        <r>
          <rPr>
            <b/>
            <sz val="8"/>
            <rFont val="Tahoma"/>
            <family val="2"/>
          </rPr>
          <t>2000's, Other</t>
        </r>
      </text>
    </comment>
    <comment ref="B25" authorId="0">
      <text>
        <r>
          <rPr>
            <b/>
            <sz val="8"/>
            <rFont val="Tahoma"/>
            <family val="2"/>
          </rPr>
          <t>edavis:</t>
        </r>
        <r>
          <rPr>
            <sz val="8"/>
            <rFont val="Tahoma"/>
            <family val="2"/>
          </rPr>
          <t xml:space="preserve">
.6 and .7</t>
        </r>
      </text>
    </comment>
  </commentList>
</comments>
</file>

<file path=xl/comments5.xml><?xml version="1.0" encoding="utf-8"?>
<comments xmlns="http://schemas.openxmlformats.org/spreadsheetml/2006/main">
  <authors>
    <author>edavis</author>
    <author>EDavis</author>
  </authors>
  <commentList>
    <comment ref="B11" authorId="0">
      <text>
        <r>
          <rPr>
            <b/>
            <sz val="8"/>
            <rFont val="Tahoma"/>
            <family val="2"/>
          </rPr>
          <t>8022:</t>
        </r>
        <r>
          <rPr>
            <sz val="8"/>
            <rFont val="Tahoma"/>
            <family val="2"/>
          </rPr>
          <t xml:space="preserve">  Sometimes referred to as "Fund Balance".  Restated after prior year adjustments, if adjusted.  Projections are made based on prior year's end of year fund equity.</t>
        </r>
      </text>
    </comment>
    <comment ref="B12" authorId="0">
      <text>
        <r>
          <rPr>
            <b/>
            <sz val="8"/>
            <rFont val="Tahoma"/>
            <family val="2"/>
          </rPr>
          <t>8029</t>
        </r>
      </text>
    </comment>
    <comment ref="A8" authorId="0">
      <text>
        <r>
          <rPr>
            <sz val="8"/>
            <rFont val="Tahoma"/>
            <family val="2"/>
          </rPr>
          <t>A deficit may indicate a planned draw-down of excess unreserved fund balance. The best measure of budgetary difficulty is low or negative unreserved fund balance.</t>
        </r>
      </text>
    </comment>
    <comment ref="B13" authorId="0">
      <text>
        <r>
          <rPr>
            <b/>
            <sz val="8"/>
            <rFont val="Tahoma"/>
            <family val="2"/>
          </rPr>
          <t>800s</t>
        </r>
      </text>
    </comment>
    <comment ref="B15" authorId="1">
      <text>
        <r>
          <rPr>
            <b/>
            <sz val="8"/>
            <rFont val="Tahoma"/>
            <family val="2"/>
          </rPr>
          <t>910</t>
        </r>
      </text>
    </comment>
    <comment ref="B16" authorId="0">
      <text>
        <r>
          <rPr>
            <b/>
            <sz val="8"/>
            <rFont val="Tahoma"/>
            <family val="2"/>
          </rPr>
          <t>911</t>
        </r>
      </text>
    </comment>
  </commentList>
</comments>
</file>

<file path=xl/comments6.xml><?xml version="1.0" encoding="utf-8"?>
<comments xmlns="http://schemas.openxmlformats.org/spreadsheetml/2006/main">
  <authors>
    <author>edavis</author>
    <author>EDavis</author>
  </authors>
  <commentList>
    <comment ref="B8" authorId="0">
      <text>
        <r>
          <rPr>
            <b/>
            <sz val="8"/>
            <rFont val="Tahoma"/>
            <family val="2"/>
          </rPr>
          <t>1001-1030</t>
        </r>
      </text>
    </comment>
    <comment ref="B9" authorId="0">
      <text>
        <r>
          <rPr>
            <b/>
            <sz val="8"/>
            <rFont val="Tahoma"/>
            <family val="2"/>
          </rPr>
          <t>2140-2378</t>
        </r>
      </text>
    </comment>
    <comment ref="B10" authorId="0">
      <text>
        <r>
          <rPr>
            <b/>
            <sz val="8"/>
            <rFont val="Tahoma"/>
            <family val="2"/>
          </rPr>
          <t>2401-2414, 2590, 2620, 2650-2690, 2701-2770, 3989, 4989</t>
        </r>
        <r>
          <rPr>
            <sz val="8"/>
            <rFont val="Tahoma"/>
            <family val="2"/>
          </rPr>
          <t xml:space="preserve">
</t>
        </r>
      </text>
    </comment>
    <comment ref="A23" authorId="0">
      <text>
        <r>
          <rPr>
            <sz val="8"/>
            <rFont val="Tahoma"/>
            <family val="2"/>
          </rPr>
          <t>A deficit may indicate a planned draw-down of excess unreserved fund balance. The best measure of budgetary difficulty is low or negative unreserved fund balance.</t>
        </r>
      </text>
    </comment>
    <comment ref="B26" authorId="0">
      <text>
        <r>
          <rPr>
            <b/>
            <sz val="8"/>
            <rFont val="Tahoma"/>
            <family val="2"/>
          </rPr>
          <t>8022:</t>
        </r>
        <r>
          <rPr>
            <sz val="8"/>
            <rFont val="Tahoma"/>
            <family val="2"/>
          </rPr>
          <t xml:space="preserve">  Sometimes referred to as "Fund Balance".  Restated after prior year adjustments, if adjusted.  Projections are made based on prior year's end of year fund equity.</t>
        </r>
      </text>
    </comment>
    <comment ref="B27" authorId="0">
      <text>
        <r>
          <rPr>
            <b/>
            <sz val="8"/>
            <rFont val="Tahoma"/>
            <family val="2"/>
          </rPr>
          <t>8029</t>
        </r>
      </text>
    </comment>
    <comment ref="B14" authorId="0">
      <text>
        <r>
          <rPr>
            <b/>
            <sz val="8"/>
            <rFont val="Tahoma"/>
            <family val="2"/>
          </rPr>
          <t>edavis:</t>
        </r>
        <r>
          <rPr>
            <sz val="8"/>
            <rFont val="Tahoma"/>
            <family val="2"/>
          </rPr>
          <t xml:space="preserve">
.1</t>
        </r>
      </text>
    </comment>
    <comment ref="B15" authorId="0">
      <text>
        <r>
          <rPr>
            <b/>
            <sz val="8"/>
            <rFont val="Tahoma"/>
            <family val="2"/>
          </rPr>
          <t>edavis:</t>
        </r>
        <r>
          <rPr>
            <sz val="8"/>
            <rFont val="Tahoma"/>
            <family val="2"/>
          </rPr>
          <t xml:space="preserve">
.2</t>
        </r>
      </text>
    </comment>
    <comment ref="B16" authorId="0">
      <text>
        <r>
          <rPr>
            <b/>
            <sz val="8"/>
            <rFont val="Tahoma"/>
            <family val="2"/>
          </rPr>
          <t>edavis:</t>
        </r>
        <r>
          <rPr>
            <sz val="8"/>
            <rFont val="Tahoma"/>
            <family val="2"/>
          </rPr>
          <t xml:space="preserve">
.4</t>
        </r>
      </text>
    </comment>
    <comment ref="B17" authorId="0">
      <text>
        <r>
          <rPr>
            <b/>
            <sz val="8"/>
            <rFont val="Tahoma"/>
            <family val="2"/>
          </rPr>
          <t>edavis:</t>
        </r>
        <r>
          <rPr>
            <sz val="8"/>
            <rFont val="Tahoma"/>
            <family val="2"/>
          </rPr>
          <t xml:space="preserve">
.6 and .7</t>
        </r>
      </text>
    </comment>
    <comment ref="B18" authorId="0">
      <text>
        <r>
          <rPr>
            <b/>
            <sz val="8"/>
            <rFont val="Tahoma"/>
            <family val="2"/>
          </rPr>
          <t>edavis:</t>
        </r>
        <r>
          <rPr>
            <sz val="8"/>
            <rFont val="Tahoma"/>
            <family val="2"/>
          </rPr>
          <t xml:space="preserve">
.8</t>
        </r>
      </text>
    </comment>
    <comment ref="B19" authorId="0">
      <text>
        <r>
          <rPr>
            <b/>
            <sz val="8"/>
            <rFont val="Tahoma"/>
            <family val="2"/>
          </rPr>
          <t>edavis:</t>
        </r>
        <r>
          <rPr>
            <sz val="8"/>
            <rFont val="Tahoma"/>
            <family val="2"/>
          </rPr>
          <t xml:space="preserve">
.9</t>
        </r>
      </text>
    </comment>
    <comment ref="B28" authorId="0">
      <text>
        <r>
          <rPr>
            <b/>
            <sz val="8"/>
            <rFont val="Tahoma"/>
            <family val="2"/>
          </rPr>
          <t>800s</t>
        </r>
      </text>
    </comment>
    <comment ref="B30" authorId="1">
      <text>
        <r>
          <rPr>
            <b/>
            <sz val="8"/>
            <rFont val="Tahoma"/>
            <family val="2"/>
          </rPr>
          <t>910</t>
        </r>
      </text>
    </comment>
    <comment ref="B31" authorId="0">
      <text>
        <r>
          <rPr>
            <b/>
            <sz val="8"/>
            <rFont val="Tahoma"/>
            <family val="2"/>
          </rPr>
          <t>911</t>
        </r>
      </text>
    </comment>
  </commentList>
</comments>
</file>

<file path=xl/comments7.xml><?xml version="1.0" encoding="utf-8"?>
<comments xmlns="http://schemas.openxmlformats.org/spreadsheetml/2006/main">
  <authors>
    <author>edavis</author>
    <author>EDavis</author>
  </authors>
  <commentList>
    <comment ref="B9" authorId="0">
      <text>
        <r>
          <rPr>
            <b/>
            <sz val="8"/>
            <rFont val="Tahoma"/>
            <family val="2"/>
          </rPr>
          <t>2120-2374</t>
        </r>
      </text>
    </comment>
    <comment ref="B10" authorId="0">
      <text>
        <r>
          <rPr>
            <b/>
            <sz val="8"/>
            <rFont val="Tahoma"/>
            <family val="2"/>
          </rPr>
          <t>1001-1030, 2400-2799</t>
        </r>
      </text>
    </comment>
    <comment ref="B11" authorId="0">
      <text>
        <r>
          <rPr>
            <b/>
            <sz val="8"/>
            <rFont val="Tahoma"/>
            <family val="2"/>
          </rPr>
          <t>5031-5050</t>
        </r>
      </text>
    </comment>
    <comment ref="A23" authorId="0">
      <text>
        <r>
          <rPr>
            <sz val="8"/>
            <rFont val="Tahoma"/>
            <family val="2"/>
          </rPr>
          <t>A deficit may indicate a planned draw-down of excess unreserved fund balance. The best measure of budgetary difficulty is low or negative unreserved fund balance.</t>
        </r>
      </text>
    </comment>
    <comment ref="B26" authorId="0">
      <text>
        <r>
          <rPr>
            <b/>
            <sz val="8"/>
            <rFont val="Tahoma"/>
            <family val="2"/>
          </rPr>
          <t>8022:</t>
        </r>
        <r>
          <rPr>
            <sz val="8"/>
            <rFont val="Tahoma"/>
            <family val="2"/>
          </rPr>
          <t xml:space="preserve">  Sometimes referred to as "Fund Balance".  Restated after prior year adjustments, if adjusted.  Projections are made based on prior year's end of year fund equity.</t>
        </r>
      </text>
    </comment>
    <comment ref="B27" authorId="0">
      <text>
        <r>
          <rPr>
            <b/>
            <sz val="8"/>
            <rFont val="Tahoma"/>
            <family val="2"/>
          </rPr>
          <t>8029</t>
        </r>
      </text>
    </comment>
    <comment ref="B14" authorId="0">
      <text>
        <r>
          <rPr>
            <b/>
            <sz val="8"/>
            <rFont val="Tahoma"/>
            <family val="2"/>
          </rPr>
          <t>edavis:</t>
        </r>
        <r>
          <rPr>
            <sz val="8"/>
            <rFont val="Tahoma"/>
            <family val="2"/>
          </rPr>
          <t xml:space="preserve">
.1</t>
        </r>
      </text>
    </comment>
    <comment ref="B15" authorId="0">
      <text>
        <r>
          <rPr>
            <b/>
            <sz val="8"/>
            <rFont val="Tahoma"/>
            <family val="2"/>
          </rPr>
          <t>edavis:</t>
        </r>
        <r>
          <rPr>
            <sz val="8"/>
            <rFont val="Tahoma"/>
            <family val="2"/>
          </rPr>
          <t xml:space="preserve">
.2</t>
        </r>
      </text>
    </comment>
    <comment ref="B16" authorId="0">
      <text>
        <r>
          <rPr>
            <b/>
            <sz val="8"/>
            <rFont val="Tahoma"/>
            <family val="2"/>
          </rPr>
          <t>edavis:</t>
        </r>
        <r>
          <rPr>
            <sz val="8"/>
            <rFont val="Tahoma"/>
            <family val="2"/>
          </rPr>
          <t xml:space="preserve">
.4</t>
        </r>
      </text>
    </comment>
    <comment ref="B17" authorId="0">
      <text>
        <r>
          <rPr>
            <b/>
            <sz val="8"/>
            <rFont val="Tahoma"/>
            <family val="2"/>
          </rPr>
          <t>edavis:</t>
        </r>
        <r>
          <rPr>
            <sz val="8"/>
            <rFont val="Tahoma"/>
            <family val="2"/>
          </rPr>
          <t xml:space="preserve">
.6 and .7</t>
        </r>
      </text>
    </comment>
    <comment ref="B18" authorId="0">
      <text>
        <r>
          <rPr>
            <b/>
            <sz val="8"/>
            <rFont val="Tahoma"/>
            <family val="2"/>
          </rPr>
          <t>edavis:</t>
        </r>
        <r>
          <rPr>
            <sz val="8"/>
            <rFont val="Tahoma"/>
            <family val="2"/>
          </rPr>
          <t xml:space="preserve">
.8</t>
        </r>
      </text>
    </comment>
    <comment ref="B19" authorId="0">
      <text>
        <r>
          <rPr>
            <b/>
            <sz val="8"/>
            <rFont val="Tahoma"/>
            <family val="2"/>
          </rPr>
          <t>edavis:</t>
        </r>
        <r>
          <rPr>
            <sz val="8"/>
            <rFont val="Tahoma"/>
            <family val="2"/>
          </rPr>
          <t xml:space="preserve">
.9</t>
        </r>
      </text>
    </comment>
    <comment ref="B28" authorId="0">
      <text>
        <r>
          <rPr>
            <b/>
            <sz val="8"/>
            <rFont val="Tahoma"/>
            <family val="2"/>
          </rPr>
          <t>800s</t>
        </r>
      </text>
    </comment>
    <comment ref="B30" authorId="1">
      <text>
        <r>
          <rPr>
            <b/>
            <sz val="8"/>
            <rFont val="Tahoma"/>
            <family val="2"/>
          </rPr>
          <t>910</t>
        </r>
      </text>
    </comment>
    <comment ref="B31" authorId="0">
      <text>
        <r>
          <rPr>
            <b/>
            <sz val="8"/>
            <rFont val="Tahoma"/>
            <family val="2"/>
          </rPr>
          <t>911</t>
        </r>
      </text>
    </comment>
  </commentList>
</comments>
</file>

<file path=xl/sharedStrings.xml><?xml version="1.0" encoding="utf-8"?>
<sst xmlns="http://schemas.openxmlformats.org/spreadsheetml/2006/main" count="347" uniqueCount="183">
  <si>
    <t>Description</t>
  </si>
  <si>
    <t>Revenues</t>
  </si>
  <si>
    <t xml:space="preserve">  Departmental Income</t>
  </si>
  <si>
    <t xml:space="preserve">  Interfund Transfers</t>
  </si>
  <si>
    <t>Expenditures</t>
  </si>
  <si>
    <t xml:space="preserve">  General Governmental Support</t>
  </si>
  <si>
    <t xml:space="preserve">  Public Safety</t>
  </si>
  <si>
    <t xml:space="preserve">  Health</t>
  </si>
  <si>
    <t xml:space="preserve">  Transportation</t>
  </si>
  <si>
    <t xml:space="preserve">  Culture and Recreation</t>
  </si>
  <si>
    <t xml:space="preserve">  Home and Community Services</t>
  </si>
  <si>
    <t>Contract</t>
  </si>
  <si>
    <t>Employment / Salary Negotiations</t>
  </si>
  <si>
    <t xml:space="preserve">  Employee Benefits / Fringes</t>
  </si>
  <si>
    <t>Sewer Fund</t>
  </si>
  <si>
    <t>Property Tax Worksheet</t>
  </si>
  <si>
    <t xml:space="preserve">  Real Property Tax Items</t>
  </si>
  <si>
    <t xml:space="preserve">  Other</t>
  </si>
  <si>
    <t>Date of</t>
  </si>
  <si>
    <t xml:space="preserve">  Other Local Revenue</t>
  </si>
  <si>
    <t>Recurring Revenues</t>
  </si>
  <si>
    <t>Current</t>
  </si>
  <si>
    <t xml:space="preserve">  Economic Opp &amp; Developmt</t>
  </si>
  <si>
    <t>Fund</t>
  </si>
  <si>
    <t>Pay-As-You-Go Projects:</t>
  </si>
  <si>
    <t>Total</t>
  </si>
  <si>
    <t>Additional Pay-as-You-go Payments</t>
  </si>
  <si>
    <t>Total Additional Capital Payments</t>
  </si>
  <si>
    <t xml:space="preserve">  Other (Permits, Fines, Sales, Misc.)</t>
  </si>
  <si>
    <t>Actual</t>
  </si>
  <si>
    <t>Projected</t>
  </si>
  <si>
    <t>Projected Property Taxes Needed to Cover Budget Gaps (no other changes)</t>
  </si>
  <si>
    <t>Property Taxes (Actual)</t>
  </si>
  <si>
    <t>Property Taxes (Current)</t>
  </si>
  <si>
    <t>Debt Service Payments:</t>
  </si>
  <si>
    <t>Police</t>
  </si>
  <si>
    <t>Fire</t>
  </si>
  <si>
    <t>Civil</t>
  </si>
  <si>
    <t>Other</t>
  </si>
  <si>
    <t>For Graphs (do not delete):</t>
  </si>
  <si>
    <t>General Fund</t>
  </si>
  <si>
    <t>Water Fund</t>
  </si>
  <si>
    <t>Fund Equity, End of Year</t>
  </si>
  <si>
    <t>Unreserved Fund Balance</t>
  </si>
  <si>
    <t>Fund Equity, Beg. of Year</t>
  </si>
  <si>
    <t>Estimated</t>
  </si>
  <si>
    <t>General Fund Revenues</t>
  </si>
  <si>
    <t>Major Fund Summary</t>
  </si>
  <si>
    <t>Length of</t>
  </si>
  <si>
    <t xml:space="preserve">   Full-time</t>
  </si>
  <si>
    <t xml:space="preserve">   Part-time</t>
  </si>
  <si>
    <t xml:space="preserve">   Seasonal</t>
  </si>
  <si>
    <t>Subtotal: Pay-As-You-Go</t>
  </si>
  <si>
    <t>Surplus (Deficit)</t>
  </si>
  <si>
    <t>All Major Funds</t>
  </si>
  <si>
    <t>Data for graphs (do not delete): General Fund Surplus (Deficit)</t>
  </si>
  <si>
    <t>Data for graphs (do not delete): Major Fund Surplus (Deficit)</t>
  </si>
  <si>
    <t>General Fund Expenditures</t>
  </si>
  <si>
    <t>Total Revenues</t>
  </si>
  <si>
    <t>For graphs (do not delete):</t>
  </si>
  <si>
    <t xml:space="preserve">  Real Property Taxes*</t>
  </si>
  <si>
    <t xml:space="preserve">  Sales and Use Tax*</t>
  </si>
  <si>
    <t>Levy*</t>
  </si>
  <si>
    <t>Nonrecurring Revenues Included in Revenue, Above (List):*</t>
  </si>
  <si>
    <t xml:space="preserve">  Personal Services*</t>
  </si>
  <si>
    <t xml:space="preserve">  Equipment and Capital Outlay*</t>
  </si>
  <si>
    <t xml:space="preserve">  Contractual*</t>
  </si>
  <si>
    <t xml:space="preserve">  Employee Benefits*</t>
  </si>
  <si>
    <t>Total Expenditures (by Function)</t>
  </si>
  <si>
    <t>Tax Limit</t>
  </si>
  <si>
    <t>Major New Capital Projects***</t>
  </si>
  <si>
    <t>Four Year Financial Plan, Fiscal Years</t>
  </si>
  <si>
    <t xml:space="preserve">   Projected Cost of Project</t>
  </si>
  <si>
    <t>Without Debt Service Reserve</t>
  </si>
  <si>
    <t>Project Life (years)</t>
  </si>
  <si>
    <t>Interest Rate</t>
  </si>
  <si>
    <t>Source of Financing</t>
  </si>
  <si>
    <t>Bond Size (rounded)</t>
  </si>
  <si>
    <t>Bonding Projects (add additional years of projects on separate lines):</t>
  </si>
  <si>
    <t>Subtotal: Value of Projects Financed Through Bonding</t>
  </si>
  <si>
    <t>*** This sheet is intended to generate rough, ballpark figures ONLY.  Assumptions: All projects are tax exempt and NOT subject to a debt service reserve.  OSC strongly recommends that you create a multiyear capital plan that is tailored to your own governments' specific needs.  For more information on constructing a capital plan, see OSC's Local Government Management Guide, "Multi-Year Capital Plans."</t>
  </si>
  <si>
    <t>Assumptions</t>
  </si>
  <si>
    <t xml:space="preserve">  Interfund Transfers to debt service fund*</t>
  </si>
  <si>
    <t xml:space="preserve">  Interfund Transfers to other funds</t>
  </si>
  <si>
    <t>---</t>
  </si>
  <si>
    <t xml:space="preserve">  Debt Service (Principal and Interest)*</t>
  </si>
  <si>
    <t>Exclusions to Tax Limit</t>
  </si>
  <si>
    <t>Tax Levy Subject to Limit</t>
  </si>
  <si>
    <t>Total Revenues*</t>
  </si>
  <si>
    <t>* Required by AIM legislation.</t>
  </si>
  <si>
    <t>Net Fiscal Impact / Financial Performance Measures</t>
  </si>
  <si>
    <t>Non-Financial Performance Measures</t>
  </si>
  <si>
    <t>Management Improvement</t>
  </si>
  <si>
    <t>Shared Services</t>
  </si>
  <si>
    <t>Assessed Value of Taxable Property*</t>
  </si>
  <si>
    <t>Levy and Assessed Value / Rate</t>
  </si>
  <si>
    <t>Full Value and FV Rate</t>
  </si>
  <si>
    <t>Equalization Rate (available from ORPS)</t>
  </si>
  <si>
    <t>Property Tax Limit</t>
  </si>
  <si>
    <t xml:space="preserve">  Other Non-Prop Taxes*</t>
  </si>
  <si>
    <t xml:space="preserve">  Interfund Transfers to debt service fund</t>
  </si>
  <si>
    <t xml:space="preserve">  Misc. (use of money, sales, interfund revs., etc.)</t>
  </si>
  <si>
    <t>Fiscal Accountability Report</t>
  </si>
  <si>
    <t>Action Falls into Following Category:</t>
  </si>
  <si>
    <t>Operational Efficiency</t>
  </si>
  <si>
    <t>Expenditures by Object</t>
  </si>
  <si>
    <t>Budgetary Reserves*</t>
  </si>
  <si>
    <t>Budgetary Reserves</t>
  </si>
  <si>
    <t>Full-time equivalents (FTEs)</t>
  </si>
  <si>
    <t>Tax Rate per $1,000 of Assessed Value*</t>
  </si>
  <si>
    <t>Tax Rate per $1000 of Full Value*</t>
  </si>
  <si>
    <t>NOTE: If none, please enter "NONE" below.</t>
  </si>
  <si>
    <t>General Fund Surplus (Deficit), Reserves, and Impact of Local Actions</t>
  </si>
  <si>
    <t>Action Falls Into the Following Category:</t>
  </si>
  <si>
    <t>Percentage Increases by Bargaining Unit</t>
  </si>
  <si>
    <t>Manage-ment</t>
  </si>
  <si>
    <t>Operat-ing</t>
  </si>
  <si>
    <t>Based on capital plan</t>
  </si>
  <si>
    <t>Target Unreserved Fund Balance</t>
  </si>
  <si>
    <t>Surplus / (Deficit) After Local Actions</t>
  </si>
  <si>
    <t>Unreserved Fund Balance After Local Actions</t>
  </si>
  <si>
    <t>Nonrecurring Revenues - Other</t>
  </si>
  <si>
    <t>Appropriated FB - GF</t>
  </si>
  <si>
    <t>Appropriated FB - WF</t>
  </si>
  <si>
    <t>Appropriated FB - SF</t>
  </si>
  <si>
    <t>All Other (Recurring) Revenues</t>
  </si>
  <si>
    <t>Levy Necessary to Maintain Balance</t>
  </si>
  <si>
    <t>Levy Necessary to Maintain Balance After Local Actions</t>
  </si>
  <si>
    <t>Levy Subject to Limit After Local Actions</t>
  </si>
  <si>
    <t>Levy Subject to Limit, No Local Actions</t>
  </si>
  <si>
    <t>Non-Recurring Revenues as a % of All Major Revenues</t>
  </si>
  <si>
    <t>Expenditures by Function</t>
  </si>
  <si>
    <t xml:space="preserve">  Debt Service (Principal and Interest)</t>
  </si>
  <si>
    <t>Based on calculation (CTL=2% of full value 5-yr rolling avg)</t>
  </si>
  <si>
    <t xml:space="preserve">  Federal Aid</t>
  </si>
  <si>
    <t xml:space="preserve">  State Aid - AIM</t>
  </si>
  <si>
    <t xml:space="preserve">  State Aid - Mortgage Tax</t>
  </si>
  <si>
    <t xml:space="preserve">  State Aid - Other</t>
  </si>
  <si>
    <t>Total Expenditures (by Object)*</t>
  </si>
  <si>
    <t xml:space="preserve">  Real Property Tax and Tax Items*</t>
  </si>
  <si>
    <t xml:space="preserve">  Real property tax and tax items*</t>
  </si>
  <si>
    <t>Total*</t>
  </si>
  <si>
    <t>Number of Employees</t>
  </si>
  <si>
    <t>Nonrecurring Revenues*</t>
  </si>
  <si>
    <t>Total Expenditures*</t>
  </si>
  <si>
    <t>(Required for municipalities submitting fiscal performance plans)</t>
  </si>
  <si>
    <t>Total AIM increase (starting with FY 2008)</t>
  </si>
  <si>
    <t>Shared Service</t>
  </si>
  <si>
    <t>AIM $$ Used to Fund Action*</t>
  </si>
  <si>
    <t>Reduce Property Tax Increases (remainder)</t>
  </si>
  <si>
    <t>Anticipated</t>
  </si>
  <si>
    <t xml:space="preserve">Anticipated </t>
  </si>
  <si>
    <t>(Cost)/Benefit</t>
  </si>
  <si>
    <t>Performance Measure</t>
  </si>
  <si>
    <t>Realized</t>
  </si>
  <si>
    <t>* AIM increases may be used only for actions that: minimize property tax burden; support investments in technology that permanently reduce operating costs; or support economic revitalization.</t>
  </si>
  <si>
    <t>Yes</t>
  </si>
  <si>
    <t>No</t>
  </si>
  <si>
    <t>Changes not already assumed in projections</t>
  </si>
  <si>
    <t>Total Net Fiscal Effect of Changes</t>
  </si>
  <si>
    <t>Impact of Local Actions on Fund Balances - All Major Funds</t>
  </si>
  <si>
    <t>Percent Levy Increase Necessary to Maintain Balance</t>
  </si>
  <si>
    <t>Percent Levy Increase Necessary to Maintain Balance After Local Actions</t>
  </si>
  <si>
    <t>Data for graphs (do not delete):</t>
  </si>
  <si>
    <t>Included in Multi-year Plan Assumptions</t>
  </si>
  <si>
    <t>Fiscal Improvement Plan</t>
  </si>
  <si>
    <r>
      <t xml:space="preserve">Instructions: </t>
    </r>
    <r>
      <rPr>
        <sz val="12"/>
        <color indexed="8"/>
        <rFont val="Arial"/>
        <family val="2"/>
      </rPr>
      <t xml:space="preserve"> Please list below all the local actions for each goal included in the </t>
    </r>
    <r>
      <rPr>
        <b/>
        <sz val="12"/>
        <color indexed="8"/>
        <rFont val="Arial"/>
        <family val="2"/>
      </rPr>
      <t>narrative section of your FIP,</t>
    </r>
    <r>
      <rPr>
        <sz val="12"/>
        <color indexed="8"/>
        <rFont val="Arial"/>
        <family val="2"/>
      </rPr>
      <t xml:space="preserve"> and quantify all your performance measures.  A template for this narrative is available on the Comptroller's website (www.osc.state.ny.us/localgov).
</t>
    </r>
  </si>
  <si>
    <r>
      <t xml:space="preserve">Instructions: </t>
    </r>
    <r>
      <rPr>
        <sz val="12"/>
        <rFont val="Arial"/>
        <family val="2"/>
      </rPr>
      <t xml:space="preserve"> Beginning in FY 2009, this spreadsheet may be used to supplement the FAR narrative (template available on the Comptroller's website, www.osc.state.ny.us/localgov).  Please list local actions that contributed to the city's fiscal stability in the prior year as well as any investments made in that year with increased AIM funding.  (AIM increases may be used to minimize service reductions, invest in technology or economic development, or to minimize property taxes.)</t>
    </r>
  </si>
  <si>
    <t>Full Market Value of Taxable Property*</t>
  </si>
  <si>
    <t>Based on projected exclusions</t>
  </si>
  <si>
    <t>Based on approximate assessments as a percent of full value</t>
  </si>
  <si>
    <t>Calculated (AV/Equalization Rate)</t>
  </si>
  <si>
    <t>Calculated (Levy/Full Value)</t>
  </si>
  <si>
    <t>Calculated (Levy minus Exclusions)</t>
  </si>
  <si>
    <t>Restricted Fund Balance - Capital*</t>
  </si>
  <si>
    <t>Restricted Fund Balance - Other (please specify)*</t>
  </si>
  <si>
    <t>Assigned Appropriated Fund Balance*</t>
  </si>
  <si>
    <t>Assigned Unappropriated Fund Balance*</t>
  </si>
  <si>
    <t>Assigned Unappropriated and Unassaigned Fund Balance*</t>
  </si>
  <si>
    <t>Unrestricted Fund Balance</t>
  </si>
  <si>
    <t>{ENTER NAME OF CITY HERE}</t>
  </si>
  <si>
    <r>
      <t xml:space="preserve">Object and Function </t>
    </r>
    <r>
      <rPr>
        <b/>
        <i/>
        <u val="single"/>
        <sz val="10"/>
        <color indexed="10"/>
        <rFont val="Arial"/>
        <family val="2"/>
      </rPr>
      <t>may not match</t>
    </r>
    <r>
      <rPr>
        <b/>
        <i/>
        <sz val="10"/>
        <color indexed="10"/>
        <rFont val="Arial"/>
        <family val="2"/>
      </rPr>
      <t xml:space="preserve"> in outyears, but should be close.</t>
    </r>
  </si>
  <si>
    <r>
      <t xml:space="preserve">Annual Bank Fees </t>
    </r>
    <r>
      <rPr>
        <sz val="10"/>
        <rFont val="Arial"/>
        <family val="2"/>
      </rPr>
      <t>($5,000 min)</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</si>
</sst>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B2d\-mmm"/>
    <numFmt numFmtId="165" formatCode="B2mmm\-yy"/>
    <numFmt numFmtId="166" formatCode="&quot;$&quot;#,##0"/>
    <numFmt numFmtId="167" formatCode="&quot;$&quot;#,##0.00"/>
    <numFmt numFmtId="168" formatCode="#,##0;[Red]#,##0"/>
    <numFmt numFmtId="169" formatCode="_(* #,##0.000_);_(* \(#,##0.000\);_(* &quot;-&quot;??_);_(@_)"/>
    <numFmt numFmtId="170" formatCode="_(* #,##0.0000_);_(* \(#,##0.0000\);_(* &quot;-&quot;??_);_(@_)"/>
    <numFmt numFmtId="171" formatCode="_(* #,##0.0_);_(* \(#,##0.0\);_(* &quot;-&quot;??_);_(@_)"/>
    <numFmt numFmtId="172" formatCode="_(* #,##0_);_(* \(#,##0\);_(* &quot;-&quot;??_);_(@_)"/>
    <numFmt numFmtId="173" formatCode="0.00_);[Red]\(0.00\)"/>
    <numFmt numFmtId="174" formatCode="0_);[Red]\(0\)"/>
    <numFmt numFmtId="175" formatCode="0_);\(0\)"/>
    <numFmt numFmtId="176" formatCode="&quot;$&quot;#,##0.0_);\(&quot;$&quot;#,##0.0\)"/>
    <numFmt numFmtId="177" formatCode="#,##0.00000000_);\(#,##0.00000000\)"/>
    <numFmt numFmtId="178" formatCode="0.0%"/>
    <numFmt numFmtId="179" formatCode="&quot;$&quot;###,###,###,##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70">
    <font>
      <sz val="10"/>
      <name val="Arial"/>
      <family val="0"/>
    </font>
    <font>
      <sz val="8"/>
      <name val="Arial"/>
      <family val="2"/>
    </font>
    <font>
      <b/>
      <sz val="8"/>
      <name val="Tahoma"/>
      <family val="2"/>
    </font>
    <font>
      <sz val="8"/>
      <name val="Tahoma"/>
      <family val="2"/>
    </font>
    <font>
      <u val="single"/>
      <sz val="10"/>
      <color indexed="12"/>
      <name val="Arial"/>
      <family val="2"/>
    </font>
    <font>
      <u val="single"/>
      <sz val="10"/>
      <color indexed="36"/>
      <name val="Arial"/>
      <family val="2"/>
    </font>
    <font>
      <b/>
      <sz val="12"/>
      <name val="Arial"/>
      <family val="2"/>
    </font>
    <font>
      <sz val="12"/>
      <name val="Arial"/>
      <family val="2"/>
    </font>
    <font>
      <b/>
      <sz val="12"/>
      <color indexed="8"/>
      <name val="Arial"/>
      <family val="2"/>
    </font>
    <font>
      <sz val="12"/>
      <color indexed="8"/>
      <name val="Arial"/>
      <family val="2"/>
    </font>
    <font>
      <sz val="10"/>
      <color indexed="10"/>
      <name val="Arial"/>
      <family val="2"/>
    </font>
    <font>
      <sz val="10"/>
      <color indexed="9"/>
      <name val="Arial"/>
      <family val="2"/>
    </font>
    <font>
      <b/>
      <sz val="10"/>
      <name val="Arial"/>
      <family val="2"/>
    </font>
    <font>
      <b/>
      <u val="single"/>
      <sz val="10"/>
      <name val="Arial"/>
      <family val="2"/>
    </font>
    <font>
      <sz val="10"/>
      <color indexed="12"/>
      <name val="Arial"/>
      <family val="2"/>
    </font>
    <font>
      <i/>
      <sz val="10"/>
      <name val="Arial"/>
      <family val="2"/>
    </font>
    <font>
      <b/>
      <i/>
      <sz val="10"/>
      <name val="Arial"/>
      <family val="2"/>
    </font>
    <font>
      <b/>
      <i/>
      <sz val="10"/>
      <color indexed="10"/>
      <name val="Arial"/>
      <family val="2"/>
    </font>
    <font>
      <b/>
      <i/>
      <u val="single"/>
      <sz val="10"/>
      <color indexed="10"/>
      <name val="Arial"/>
      <family val="2"/>
    </font>
    <font>
      <b/>
      <sz val="10"/>
      <color indexed="10"/>
      <name val="Arial"/>
      <family val="2"/>
    </font>
    <font>
      <b/>
      <sz val="14"/>
      <name val="Arial"/>
      <family val="2"/>
    </font>
    <font>
      <i/>
      <sz val="10"/>
      <color indexed="10"/>
      <name val="Arial"/>
      <family val="2"/>
    </font>
    <font>
      <b/>
      <sz val="11"/>
      <name val="Arial"/>
      <family val="2"/>
    </font>
    <font>
      <sz val="11"/>
      <name val="Arial"/>
      <family val="2"/>
    </font>
    <font>
      <b/>
      <sz val="9"/>
      <name val="Arial"/>
      <family val="2"/>
    </font>
    <font>
      <b/>
      <i/>
      <u val="single"/>
      <sz val="12"/>
      <name val="Arial"/>
      <family val="2"/>
    </font>
    <font>
      <b/>
      <i/>
      <sz val="12"/>
      <name val="Arial"/>
      <family val="2"/>
    </font>
    <font>
      <b/>
      <i/>
      <u val="single"/>
      <sz val="10"/>
      <name val="Arial"/>
      <family val="2"/>
    </font>
    <font>
      <sz val="9"/>
      <name val="Arial"/>
      <family val="2"/>
    </font>
    <font>
      <i/>
      <sz val="9"/>
      <name val="Arial"/>
      <family val="2"/>
    </font>
    <font>
      <sz val="10"/>
      <color indexed="3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Times New Roman"/>
      <family val="0"/>
    </font>
    <font>
      <b/>
      <sz val="12"/>
      <color indexed="8"/>
      <name val="Times New Roman"/>
      <family val="0"/>
    </font>
    <font>
      <sz val="8.45"/>
      <color indexed="8"/>
      <name val="Times New Roman"/>
      <family val="0"/>
    </font>
    <font>
      <b/>
      <sz val="10.5"/>
      <color indexed="8"/>
      <name val="Arial"/>
      <family val="0"/>
    </font>
    <font>
      <sz val="8.5"/>
      <color indexed="8"/>
      <name val="Arial"/>
      <family val="0"/>
    </font>
    <font>
      <sz val="10.2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uble"/>
      <right style="double"/>
      <top style="double"/>
      <bottom style="thin"/>
    </border>
    <border>
      <left style="double"/>
      <right style="double"/>
      <top style="thin"/>
      <bottom>
        <color indexed="63"/>
      </bottom>
    </border>
    <border>
      <left style="thick">
        <color indexed="9"/>
      </left>
      <right style="thick">
        <color indexed="9"/>
      </right>
      <top>
        <color indexed="63"/>
      </top>
      <bottom>
        <color indexed="63"/>
      </bottom>
    </border>
    <border>
      <left style="double"/>
      <right style="double"/>
      <top>
        <color indexed="63"/>
      </top>
      <bottom>
        <color indexed="63"/>
      </bottom>
    </border>
    <border>
      <left style="double"/>
      <right style="double"/>
      <top>
        <color indexed="63"/>
      </top>
      <bottom style="double"/>
    </border>
    <border>
      <left style="thick">
        <color indexed="9"/>
      </left>
      <right style="thick">
        <color indexed="9"/>
      </right>
      <top>
        <color indexed="63"/>
      </top>
      <bottom style="thick">
        <color indexed="9"/>
      </bottom>
    </border>
    <border>
      <left style="thick">
        <color indexed="9"/>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color indexed="63"/>
      </left>
      <right>
        <color indexed="63"/>
      </right>
      <top style="thin"/>
      <bottom style="thin"/>
    </border>
    <border>
      <left style="hair"/>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hair"/>
    </border>
    <border>
      <left style="double"/>
      <right style="double"/>
      <top style="double"/>
      <bottom>
        <color indexed="63"/>
      </bottom>
    </border>
    <border>
      <left style="thick">
        <color indexed="9"/>
      </left>
      <right>
        <color indexed="63"/>
      </right>
      <top>
        <color indexed="63"/>
      </top>
      <bottom>
        <color indexed="63"/>
      </bottom>
    </border>
    <border>
      <left>
        <color indexed="63"/>
      </left>
      <right style="thick">
        <color indexed="9"/>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style="double"/>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10">
    <xf numFmtId="0" fontId="0" fillId="0" borderId="0" xfId="0" applyAlignment="1">
      <alignment/>
    </xf>
    <xf numFmtId="0" fontId="0" fillId="0" borderId="0" xfId="0" applyFont="1" applyAlignment="1">
      <alignment/>
    </xf>
    <xf numFmtId="37" fontId="6" fillId="0" borderId="0" xfId="0" applyNumberFormat="1" applyFont="1" applyBorder="1" applyAlignment="1">
      <alignment/>
    </xf>
    <xf numFmtId="0" fontId="12" fillId="0" borderId="0" xfId="0" applyFont="1" applyBorder="1" applyAlignment="1">
      <alignment horizontal="center"/>
    </xf>
    <xf numFmtId="0" fontId="6" fillId="33" borderId="0"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12" fillId="0" borderId="0" xfId="0" applyFont="1" applyBorder="1" applyAlignment="1">
      <alignment/>
    </xf>
    <xf numFmtId="0" fontId="12" fillId="0" borderId="10" xfId="0" applyFont="1" applyBorder="1" applyAlignment="1">
      <alignment horizontal="center"/>
    </xf>
    <xf numFmtId="0" fontId="12" fillId="0" borderId="11" xfId="0" applyFont="1" applyBorder="1" applyAlignment="1">
      <alignment horizontal="center"/>
    </xf>
    <xf numFmtId="0" fontId="12" fillId="0" borderId="0" xfId="0" applyFont="1" applyBorder="1" applyAlignment="1">
      <alignment horizontal="center" wrapText="1"/>
    </xf>
    <xf numFmtId="0" fontId="12" fillId="0" borderId="12"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xf>
    <xf numFmtId="0" fontId="12" fillId="0" borderId="14" xfId="0" applyFont="1" applyBorder="1" applyAlignment="1">
      <alignment horizontal="center"/>
    </xf>
    <xf numFmtId="166" fontId="0" fillId="0" borderId="0" xfId="0" applyNumberFormat="1" applyFont="1" applyBorder="1" applyAlignment="1" applyProtection="1">
      <alignment/>
      <protection locked="0"/>
    </xf>
    <xf numFmtId="166" fontId="0" fillId="0" borderId="0" xfId="0" applyNumberFormat="1" applyFont="1" applyBorder="1" applyAlignment="1">
      <alignment/>
    </xf>
    <xf numFmtId="166" fontId="0" fillId="34" borderId="0" xfId="0" applyNumberFormat="1" applyFont="1" applyFill="1" applyBorder="1" applyAlignment="1">
      <alignment/>
    </xf>
    <xf numFmtId="166" fontId="0" fillId="33" borderId="14" xfId="0" applyNumberFormat="1" applyFont="1" applyFill="1" applyBorder="1" applyAlignment="1">
      <alignment/>
    </xf>
    <xf numFmtId="38" fontId="0" fillId="0" borderId="0" xfId="0" applyNumberFormat="1" applyFont="1" applyFill="1" applyBorder="1" applyAlignment="1">
      <alignment/>
    </xf>
    <xf numFmtId="9" fontId="0" fillId="0" borderId="13" xfId="0" applyNumberFormat="1" applyFont="1" applyFill="1" applyBorder="1" applyAlignment="1">
      <alignment horizontal="right"/>
    </xf>
    <xf numFmtId="9" fontId="0" fillId="33" borderId="0" xfId="0" applyNumberFormat="1" applyFont="1" applyFill="1" applyBorder="1" applyAlignment="1">
      <alignment/>
    </xf>
    <xf numFmtId="166" fontId="0" fillId="33" borderId="0" xfId="0" applyNumberFormat="1" applyFont="1" applyFill="1" applyBorder="1" applyAlignment="1">
      <alignment/>
    </xf>
    <xf numFmtId="166" fontId="0" fillId="0" borderId="0" xfId="0" applyNumberFormat="1" applyFont="1" applyBorder="1" applyAlignment="1">
      <alignment/>
    </xf>
    <xf numFmtId="0" fontId="0" fillId="0" borderId="0" xfId="0" applyFont="1" applyBorder="1" applyAlignment="1" applyProtection="1">
      <alignment/>
      <protection locked="0"/>
    </xf>
    <xf numFmtId="0" fontId="0" fillId="0" borderId="0" xfId="0" applyFont="1" applyBorder="1" applyAlignment="1">
      <alignment/>
    </xf>
    <xf numFmtId="3" fontId="0" fillId="34" borderId="0" xfId="0" applyNumberFormat="1" applyFont="1" applyFill="1" applyBorder="1" applyAlignment="1">
      <alignment/>
    </xf>
    <xf numFmtId="3" fontId="0" fillId="33" borderId="14" xfId="0" applyNumberFormat="1" applyFont="1" applyFill="1" applyBorder="1" applyAlignment="1">
      <alignment/>
    </xf>
    <xf numFmtId="38" fontId="0" fillId="33" borderId="0" xfId="0" applyNumberFormat="1" applyFont="1" applyFill="1" applyBorder="1" applyAlignment="1">
      <alignment/>
    </xf>
    <xf numFmtId="9" fontId="14" fillId="33" borderId="0" xfId="0" applyNumberFormat="1" applyFont="1" applyFill="1" applyBorder="1" applyAlignment="1">
      <alignment/>
    </xf>
    <xf numFmtId="38" fontId="14" fillId="33" borderId="0" xfId="0" applyNumberFormat="1" applyFont="1" applyFill="1" applyBorder="1" applyAlignment="1">
      <alignment/>
    </xf>
    <xf numFmtId="0" fontId="15" fillId="0" borderId="0" xfId="0" applyFont="1" applyBorder="1" applyAlignment="1" applyProtection="1">
      <alignment/>
      <protection locked="0"/>
    </xf>
    <xf numFmtId="0" fontId="0" fillId="0" borderId="0" xfId="0" applyFont="1" applyBorder="1" applyAlignment="1">
      <alignment horizontal="left"/>
    </xf>
    <xf numFmtId="0" fontId="15" fillId="0" borderId="0" xfId="0" applyFont="1" applyBorder="1" applyAlignment="1">
      <alignment/>
    </xf>
    <xf numFmtId="166" fontId="12" fillId="0" borderId="0" xfId="0" applyNumberFormat="1" applyFont="1" applyBorder="1" applyAlignment="1">
      <alignment/>
    </xf>
    <xf numFmtId="166" fontId="12" fillId="0" borderId="0" xfId="0" applyNumberFormat="1" applyFont="1" applyBorder="1" applyAlignment="1">
      <alignment/>
    </xf>
    <xf numFmtId="166" fontId="12" fillId="0" borderId="0" xfId="0" applyNumberFormat="1" applyFont="1" applyFill="1" applyBorder="1" applyAlignment="1">
      <alignment/>
    </xf>
    <xf numFmtId="166" fontId="12" fillId="0" borderId="14" xfId="0" applyNumberFormat="1" applyFont="1" applyFill="1" applyBorder="1" applyAlignment="1">
      <alignment/>
    </xf>
    <xf numFmtId="9" fontId="12" fillId="0" borderId="13" xfId="0" applyNumberFormat="1" applyFont="1" applyFill="1" applyBorder="1" applyAlignment="1">
      <alignment horizontal="right"/>
    </xf>
    <xf numFmtId="9" fontId="12" fillId="0" borderId="0" xfId="0" applyNumberFormat="1" applyFont="1" applyFill="1" applyBorder="1" applyAlignment="1">
      <alignment/>
    </xf>
    <xf numFmtId="9" fontId="0" fillId="0" borderId="0" xfId="0" applyNumberFormat="1" applyFont="1" applyFill="1" applyBorder="1" applyAlignment="1">
      <alignment/>
    </xf>
    <xf numFmtId="9" fontId="16" fillId="0" borderId="14" xfId="0" applyNumberFormat="1" applyFont="1" applyFill="1" applyBorder="1" applyAlignment="1">
      <alignment/>
    </xf>
    <xf numFmtId="0" fontId="0" fillId="0" borderId="0" xfId="0" applyFont="1" applyFill="1" applyBorder="1" applyAlignment="1">
      <alignment/>
    </xf>
    <xf numFmtId="0" fontId="12" fillId="0" borderId="0" xfId="0" applyFont="1" applyFill="1" applyBorder="1" applyAlignment="1">
      <alignment/>
    </xf>
    <xf numFmtId="0" fontId="10" fillId="0" borderId="0" xfId="0" applyFont="1" applyFill="1" applyBorder="1" applyAlignment="1">
      <alignment/>
    </xf>
    <xf numFmtId="3" fontId="0" fillId="0" borderId="0" xfId="0" applyNumberFormat="1" applyFont="1" applyBorder="1" applyAlignment="1">
      <alignment/>
    </xf>
    <xf numFmtId="0" fontId="0" fillId="0" borderId="14" xfId="0" applyFont="1" applyBorder="1" applyAlignment="1">
      <alignment/>
    </xf>
    <xf numFmtId="0" fontId="0" fillId="0" borderId="13" xfId="0" applyFont="1" applyBorder="1" applyAlignment="1">
      <alignment horizontal="right"/>
    </xf>
    <xf numFmtId="0" fontId="0" fillId="33" borderId="0" xfId="0" applyFont="1" applyFill="1" applyBorder="1" applyAlignment="1">
      <alignment/>
    </xf>
    <xf numFmtId="166" fontId="0" fillId="0" borderId="13" xfId="0" applyNumberFormat="1" applyFont="1" applyFill="1" applyBorder="1" applyAlignment="1">
      <alignment horizontal="right"/>
    </xf>
    <xf numFmtId="166" fontId="0" fillId="0" borderId="0" xfId="0" applyNumberFormat="1" applyFont="1" applyFill="1" applyBorder="1" applyAlignment="1">
      <alignment/>
    </xf>
    <xf numFmtId="0" fontId="0" fillId="0" borderId="13" xfId="0" applyFont="1" applyFill="1" applyBorder="1" applyAlignment="1">
      <alignment horizontal="right"/>
    </xf>
    <xf numFmtId="3" fontId="0" fillId="33" borderId="0" xfId="0" applyNumberFormat="1" applyFont="1" applyFill="1" applyBorder="1" applyAlignment="1">
      <alignment/>
    </xf>
    <xf numFmtId="0" fontId="0" fillId="33" borderId="0" xfId="0" applyFont="1" applyFill="1" applyBorder="1" applyAlignment="1">
      <alignment/>
    </xf>
    <xf numFmtId="166" fontId="12" fillId="0" borderId="0" xfId="42" applyNumberFormat="1" applyFont="1" applyBorder="1" applyAlignment="1">
      <alignment/>
    </xf>
    <xf numFmtId="166" fontId="12" fillId="0" borderId="0" xfId="0" applyNumberFormat="1" applyFont="1" applyFill="1" applyBorder="1" applyAlignment="1">
      <alignment/>
    </xf>
    <xf numFmtId="166" fontId="12" fillId="0" borderId="14" xfId="42" applyNumberFormat="1" applyFont="1" applyBorder="1" applyAlignment="1">
      <alignment/>
    </xf>
    <xf numFmtId="166" fontId="12" fillId="0" borderId="13" xfId="42" applyNumberFormat="1" applyFont="1" applyBorder="1" applyAlignment="1">
      <alignment horizontal="right"/>
    </xf>
    <xf numFmtId="166" fontId="12" fillId="0" borderId="15" xfId="0" applyNumberFormat="1" applyFont="1" applyBorder="1" applyAlignment="1">
      <alignment/>
    </xf>
    <xf numFmtId="166" fontId="12" fillId="0" borderId="16" xfId="0" applyNumberFormat="1" applyFont="1" applyBorder="1" applyAlignment="1">
      <alignment horizontal="right"/>
    </xf>
    <xf numFmtId="0" fontId="12"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166" fontId="0" fillId="0" borderId="0" xfId="0" applyNumberFormat="1" applyFont="1" applyBorder="1" applyAlignment="1">
      <alignment horizontal="right"/>
    </xf>
    <xf numFmtId="5" fontId="0" fillId="0" borderId="0" xfId="0" applyNumberFormat="1" applyFont="1" applyBorder="1" applyAlignment="1">
      <alignment/>
    </xf>
    <xf numFmtId="5" fontId="0" fillId="0" borderId="0" xfId="0" applyNumberFormat="1" applyFont="1" applyBorder="1" applyAlignment="1">
      <alignment horizontal="right"/>
    </xf>
    <xf numFmtId="5" fontId="0" fillId="0" borderId="0" xfId="0" applyNumberFormat="1" applyFont="1" applyBorder="1" applyAlignment="1">
      <alignment/>
    </xf>
    <xf numFmtId="37" fontId="0" fillId="0" borderId="0" xfId="0" applyNumberFormat="1" applyFont="1" applyBorder="1" applyAlignment="1">
      <alignment horizontal="right"/>
    </xf>
    <xf numFmtId="37" fontId="0" fillId="0" borderId="0" xfId="0" applyNumberFormat="1" applyFont="1" applyBorder="1" applyAlignment="1">
      <alignment/>
    </xf>
    <xf numFmtId="178" fontId="0" fillId="0" borderId="0" xfId="0" applyNumberFormat="1" applyFont="1" applyBorder="1" applyAlignment="1">
      <alignment/>
    </xf>
    <xf numFmtId="9" fontId="7" fillId="0" borderId="0" xfId="0" applyNumberFormat="1" applyFont="1" applyBorder="1" applyAlignment="1">
      <alignment/>
    </xf>
    <xf numFmtId="0" fontId="12" fillId="0" borderId="17" xfId="0" applyFont="1" applyBorder="1" applyAlignment="1">
      <alignment horizontal="center"/>
    </xf>
    <xf numFmtId="3" fontId="0" fillId="0" borderId="0" xfId="0" applyNumberFormat="1" applyFont="1" applyFill="1" applyBorder="1" applyAlignment="1">
      <alignment/>
    </xf>
    <xf numFmtId="38" fontId="0" fillId="0" borderId="14" xfId="0" applyNumberFormat="1" applyFont="1" applyFill="1" applyBorder="1" applyAlignment="1">
      <alignment/>
    </xf>
    <xf numFmtId="0" fontId="12" fillId="0" borderId="0" xfId="0" applyFont="1" applyFill="1" applyBorder="1" applyAlignment="1">
      <alignment/>
    </xf>
    <xf numFmtId="38" fontId="0" fillId="0" borderId="0" xfId="0" applyNumberFormat="1" applyFont="1" applyBorder="1" applyAlignment="1">
      <alignment/>
    </xf>
    <xf numFmtId="9" fontId="0" fillId="0" borderId="0" xfId="0" applyNumberFormat="1" applyFont="1" applyFill="1" applyBorder="1" applyAlignment="1">
      <alignment horizontal="right"/>
    </xf>
    <xf numFmtId="9" fontId="0" fillId="33" borderId="0" xfId="0" applyNumberFormat="1" applyFont="1" applyFill="1" applyBorder="1" applyAlignment="1">
      <alignment horizontal="right"/>
    </xf>
    <xf numFmtId="38" fontId="0" fillId="33" borderId="14" xfId="0" applyNumberFormat="1" applyFont="1" applyFill="1" applyBorder="1" applyAlignment="1">
      <alignment/>
    </xf>
    <xf numFmtId="9" fontId="0" fillId="0" borderId="0" xfId="0" applyNumberFormat="1" applyFont="1" applyFill="1" applyBorder="1" applyAlignment="1" quotePrefix="1">
      <alignment horizontal="center"/>
    </xf>
    <xf numFmtId="38" fontId="14" fillId="0" borderId="0" xfId="0" applyNumberFormat="1" applyFont="1" applyFill="1" applyBorder="1" applyAlignment="1">
      <alignment/>
    </xf>
    <xf numFmtId="38" fontId="15" fillId="0" borderId="0" xfId="0" applyNumberFormat="1" applyFont="1" applyBorder="1" applyAlignment="1">
      <alignment/>
    </xf>
    <xf numFmtId="6" fontId="12" fillId="0" borderId="14" xfId="0" applyNumberFormat="1" applyFont="1" applyFill="1" applyBorder="1" applyAlignment="1">
      <alignment/>
    </xf>
    <xf numFmtId="9" fontId="12" fillId="0" borderId="0" xfId="0" applyNumberFormat="1" applyFont="1" applyFill="1" applyBorder="1" applyAlignment="1">
      <alignment horizontal="right"/>
    </xf>
    <xf numFmtId="38" fontId="12" fillId="0" borderId="0" xfId="0" applyNumberFormat="1" applyFont="1" applyFill="1" applyBorder="1" applyAlignment="1">
      <alignment/>
    </xf>
    <xf numFmtId="38" fontId="12" fillId="0" borderId="0" xfId="0" applyNumberFormat="1" applyFont="1" applyBorder="1" applyAlignment="1">
      <alignment/>
    </xf>
    <xf numFmtId="3" fontId="15" fillId="0" borderId="0" xfId="0" applyNumberFormat="1" applyFont="1" applyFill="1" applyBorder="1" applyAlignment="1">
      <alignment/>
    </xf>
    <xf numFmtId="38" fontId="15" fillId="0" borderId="14" xfId="0" applyNumberFormat="1" applyFont="1" applyFill="1" applyBorder="1" applyAlignment="1">
      <alignment/>
    </xf>
    <xf numFmtId="9" fontId="15" fillId="0" borderId="0" xfId="0" applyNumberFormat="1" applyFont="1" applyFill="1" applyBorder="1" applyAlignment="1">
      <alignment/>
    </xf>
    <xf numFmtId="38" fontId="15" fillId="0" borderId="0" xfId="0" applyNumberFormat="1" applyFont="1" applyFill="1" applyBorder="1" applyAlignment="1">
      <alignment/>
    </xf>
    <xf numFmtId="167" fontId="0" fillId="0" borderId="14" xfId="0" applyNumberFormat="1" applyFont="1" applyBorder="1" applyAlignment="1">
      <alignment/>
    </xf>
    <xf numFmtId="9" fontId="0" fillId="0" borderId="0" xfId="0" applyNumberFormat="1" applyFont="1" applyBorder="1" applyAlignment="1">
      <alignment/>
    </xf>
    <xf numFmtId="166" fontId="17" fillId="0" borderId="0" xfId="0" applyNumberFormat="1" applyFont="1" applyFill="1" applyBorder="1" applyAlignment="1">
      <alignment vertical="top" wrapText="1"/>
    </xf>
    <xf numFmtId="166" fontId="15" fillId="0" borderId="0" xfId="0" applyNumberFormat="1" applyFont="1" applyFill="1" applyBorder="1" applyAlignment="1">
      <alignment/>
    </xf>
    <xf numFmtId="166" fontId="15" fillId="0" borderId="15" xfId="0" applyNumberFormat="1" applyFont="1" applyFill="1" applyBorder="1" applyAlignment="1">
      <alignment/>
    </xf>
    <xf numFmtId="166" fontId="10" fillId="0" borderId="0" xfId="0" applyNumberFormat="1" applyFont="1" applyFill="1" applyBorder="1" applyAlignment="1">
      <alignment/>
    </xf>
    <xf numFmtId="166" fontId="15" fillId="0" borderId="0" xfId="0" applyNumberFormat="1" applyFont="1" applyBorder="1" applyAlignment="1">
      <alignment/>
    </xf>
    <xf numFmtId="0" fontId="7" fillId="0" borderId="0" xfId="0" applyFont="1" applyAlignment="1">
      <alignment/>
    </xf>
    <xf numFmtId="0" fontId="6" fillId="0" borderId="0" xfId="0" applyFont="1" applyAlignment="1">
      <alignment/>
    </xf>
    <xf numFmtId="37" fontId="12" fillId="0" borderId="0" xfId="0" applyNumberFormat="1" applyFont="1" applyBorder="1" applyAlignment="1">
      <alignment/>
    </xf>
    <xf numFmtId="37" fontId="12" fillId="0" borderId="11" xfId="0" applyNumberFormat="1" applyFont="1" applyBorder="1" applyAlignment="1">
      <alignment horizontal="center"/>
    </xf>
    <xf numFmtId="1" fontId="0" fillId="0" borderId="0" xfId="0" applyNumberFormat="1" applyFont="1" applyBorder="1" applyAlignment="1">
      <alignment/>
    </xf>
    <xf numFmtId="1" fontId="12" fillId="0" borderId="0" xfId="0" applyNumberFormat="1" applyFont="1" applyBorder="1" applyAlignment="1">
      <alignment/>
    </xf>
    <xf numFmtId="1" fontId="12" fillId="0" borderId="0" xfId="0" applyNumberFormat="1" applyFont="1" applyBorder="1" applyAlignment="1">
      <alignment horizontal="center"/>
    </xf>
    <xf numFmtId="1" fontId="12" fillId="0" borderId="12" xfId="0" applyNumberFormat="1" applyFont="1" applyBorder="1" applyAlignment="1">
      <alignment horizontal="center"/>
    </xf>
    <xf numFmtId="1" fontId="12" fillId="0" borderId="14" xfId="0" applyNumberFormat="1" applyFont="1" applyBorder="1" applyAlignment="1">
      <alignment horizontal="center"/>
    </xf>
    <xf numFmtId="5" fontId="12" fillId="0" borderId="0" xfId="0" applyNumberFormat="1" applyFont="1" applyFill="1" applyBorder="1" applyAlignment="1">
      <alignment/>
    </xf>
    <xf numFmtId="5" fontId="12" fillId="0" borderId="14" xfId="0" applyNumberFormat="1" applyFont="1" applyFill="1" applyBorder="1" applyAlignment="1">
      <alignment/>
    </xf>
    <xf numFmtId="5" fontId="12" fillId="0" borderId="0" xfId="0" applyNumberFormat="1" applyFont="1" applyBorder="1" applyAlignment="1">
      <alignment/>
    </xf>
    <xf numFmtId="37" fontId="0" fillId="0" borderId="0" xfId="0" applyNumberFormat="1" applyFont="1" applyFill="1" applyBorder="1" applyAlignment="1">
      <alignment/>
    </xf>
    <xf numFmtId="37" fontId="0" fillId="0" borderId="14" xfId="0" applyNumberFormat="1" applyFont="1" applyFill="1" applyBorder="1" applyAlignment="1">
      <alignment/>
    </xf>
    <xf numFmtId="5" fontId="0" fillId="0" borderId="0" xfId="0" applyNumberFormat="1" applyFont="1" applyBorder="1" applyAlignment="1">
      <alignment wrapText="1"/>
    </xf>
    <xf numFmtId="5" fontId="0" fillId="34" borderId="0" xfId="0" applyNumberFormat="1" applyFont="1" applyFill="1" applyBorder="1" applyAlignment="1">
      <alignment/>
    </xf>
    <xf numFmtId="5" fontId="0" fillId="33" borderId="14" xfId="0" applyNumberFormat="1" applyFont="1" applyFill="1" applyBorder="1" applyAlignment="1">
      <alignment/>
    </xf>
    <xf numFmtId="5" fontId="0" fillId="0" borderId="0" xfId="0" applyNumberFormat="1" applyFont="1" applyFill="1" applyBorder="1" applyAlignment="1">
      <alignment/>
    </xf>
    <xf numFmtId="37" fontId="0" fillId="0" borderId="0" xfId="0" applyNumberFormat="1" applyFont="1" applyBorder="1" applyAlignment="1">
      <alignment wrapText="1"/>
    </xf>
    <xf numFmtId="37" fontId="0" fillId="34" borderId="0" xfId="0" applyNumberFormat="1" applyFont="1" applyFill="1" applyBorder="1" applyAlignment="1">
      <alignment/>
    </xf>
    <xf numFmtId="37" fontId="0" fillId="33" borderId="14" xfId="0" applyNumberFormat="1" applyFont="1" applyFill="1" applyBorder="1" applyAlignment="1">
      <alignment/>
    </xf>
    <xf numFmtId="37" fontId="15" fillId="0" borderId="0" xfId="0" applyNumberFormat="1" applyFont="1" applyBorder="1" applyAlignment="1">
      <alignment/>
    </xf>
    <xf numFmtId="37" fontId="0" fillId="33" borderId="14" xfId="0" applyNumberFormat="1" applyFont="1" applyFill="1" applyBorder="1" applyAlignment="1">
      <alignment horizontal="right"/>
    </xf>
    <xf numFmtId="37" fontId="0" fillId="33" borderId="0" xfId="0" applyNumberFormat="1" applyFont="1" applyFill="1" applyBorder="1" applyAlignment="1">
      <alignment horizontal="right"/>
    </xf>
    <xf numFmtId="37" fontId="0" fillId="33" borderId="0" xfId="0" applyNumberFormat="1" applyFont="1" applyFill="1" applyBorder="1" applyAlignment="1">
      <alignment/>
    </xf>
    <xf numFmtId="5" fontId="0" fillId="0" borderId="0" xfId="0" applyNumberFormat="1" applyFont="1" applyFill="1" applyBorder="1" applyAlignment="1">
      <alignment wrapText="1"/>
    </xf>
    <xf numFmtId="5" fontId="12" fillId="0" borderId="0" xfId="0" applyNumberFormat="1" applyFont="1" applyFill="1" applyBorder="1" applyAlignment="1">
      <alignment wrapText="1"/>
    </xf>
    <xf numFmtId="5" fontId="12" fillId="34" borderId="0" xfId="0" applyNumberFormat="1" applyFont="1" applyFill="1" applyBorder="1" applyAlignment="1">
      <alignment/>
    </xf>
    <xf numFmtId="37" fontId="12" fillId="33" borderId="15" xfId="0" applyNumberFormat="1" applyFont="1" applyFill="1" applyBorder="1" applyAlignment="1">
      <alignment horizontal="right"/>
    </xf>
    <xf numFmtId="5" fontId="12" fillId="0" borderId="0" xfId="0" applyNumberFormat="1" applyFont="1" applyFill="1" applyBorder="1" applyAlignment="1">
      <alignment horizontal="right"/>
    </xf>
    <xf numFmtId="5" fontId="19" fillId="0" borderId="0" xfId="0" applyNumberFormat="1" applyFont="1" applyFill="1" applyBorder="1" applyAlignment="1">
      <alignment/>
    </xf>
    <xf numFmtId="37" fontId="15" fillId="0" borderId="0" xfId="0" applyNumberFormat="1" applyFont="1" applyFill="1" applyBorder="1" applyAlignment="1">
      <alignment horizontal="left"/>
    </xf>
    <xf numFmtId="37" fontId="15" fillId="0" borderId="0" xfId="0" applyNumberFormat="1" applyFont="1" applyFill="1" applyBorder="1" applyAlignment="1">
      <alignment horizontal="right"/>
    </xf>
    <xf numFmtId="37" fontId="0" fillId="0" borderId="0" xfId="0" applyNumberFormat="1" applyFont="1" applyFill="1" applyBorder="1" applyAlignment="1">
      <alignment horizontal="right" wrapText="1"/>
    </xf>
    <xf numFmtId="3" fontId="15" fillId="0" borderId="0" xfId="0" applyNumberFormat="1" applyFont="1" applyBorder="1" applyAlignment="1">
      <alignment horizontal="right"/>
    </xf>
    <xf numFmtId="37" fontId="0" fillId="0" borderId="0" xfId="0" applyNumberFormat="1" applyFont="1" applyAlignment="1">
      <alignment/>
    </xf>
    <xf numFmtId="0" fontId="15" fillId="0" borderId="0" xfId="0" applyFont="1" applyAlignment="1">
      <alignment/>
    </xf>
    <xf numFmtId="0" fontId="0" fillId="0" borderId="18" xfId="0" applyFont="1" applyBorder="1" applyAlignment="1">
      <alignment/>
    </xf>
    <xf numFmtId="174" fontId="12" fillId="0" borderId="19" xfId="0" applyNumberFormat="1" applyFont="1" applyFill="1" applyBorder="1" applyAlignment="1">
      <alignment/>
    </xf>
    <xf numFmtId="174" fontId="12" fillId="0" borderId="20" xfId="0" applyNumberFormat="1" applyFont="1" applyFill="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10" xfId="0" applyFont="1" applyBorder="1" applyAlignment="1">
      <alignment/>
    </xf>
    <xf numFmtId="38" fontId="0" fillId="0" borderId="10" xfId="0" applyNumberFormat="1" applyFont="1" applyBorder="1" applyAlignment="1">
      <alignment/>
    </xf>
    <xf numFmtId="38" fontId="0" fillId="0" borderId="24" xfId="0" applyNumberFormat="1" applyFont="1" applyBorder="1" applyAlignment="1">
      <alignment/>
    </xf>
    <xf numFmtId="0" fontId="12" fillId="0" borderId="19" xfId="0" applyFont="1" applyBorder="1" applyAlignment="1">
      <alignment/>
    </xf>
    <xf numFmtId="0" fontId="12" fillId="0" borderId="20" xfId="0" applyFont="1" applyBorder="1" applyAlignment="1">
      <alignment/>
    </xf>
    <xf numFmtId="3" fontId="0" fillId="0" borderId="0" xfId="0" applyNumberFormat="1" applyFont="1" applyFill="1" applyBorder="1" applyAlignment="1">
      <alignment/>
    </xf>
    <xf numFmtId="3" fontId="0" fillId="0" borderId="22" xfId="0" applyNumberFormat="1" applyFont="1" applyFill="1" applyBorder="1" applyAlignment="1">
      <alignment/>
    </xf>
    <xf numFmtId="3" fontId="0" fillId="0" borderId="10" xfId="0" applyNumberFormat="1" applyFont="1" applyFill="1" applyBorder="1" applyAlignment="1">
      <alignment/>
    </xf>
    <xf numFmtId="3" fontId="0" fillId="0" borderId="19" xfId="0" applyNumberFormat="1" applyFont="1" applyFill="1" applyBorder="1" applyAlignment="1">
      <alignment/>
    </xf>
    <xf numFmtId="3" fontId="0" fillId="0" borderId="0" xfId="0" applyNumberFormat="1" applyFont="1" applyAlignment="1">
      <alignment/>
    </xf>
    <xf numFmtId="37" fontId="7" fillId="0" borderId="0" xfId="0" applyNumberFormat="1" applyFont="1" applyBorder="1" applyAlignment="1">
      <alignment/>
    </xf>
    <xf numFmtId="37" fontId="0" fillId="0" borderId="14" xfId="0" applyNumberFormat="1" applyFont="1" applyBorder="1" applyAlignment="1">
      <alignment/>
    </xf>
    <xf numFmtId="37" fontId="12" fillId="0" borderId="0" xfId="0" applyNumberFormat="1" applyFont="1" applyFill="1" applyBorder="1" applyAlignment="1">
      <alignment/>
    </xf>
    <xf numFmtId="9" fontId="0" fillId="33" borderId="0" xfId="0" applyNumberFormat="1" applyFont="1" applyFill="1" applyBorder="1" applyAlignment="1" quotePrefix="1">
      <alignment/>
    </xf>
    <xf numFmtId="37" fontId="0" fillId="33" borderId="0" xfId="0" applyNumberFormat="1" applyFont="1" applyFill="1" applyBorder="1" applyAlignment="1">
      <alignment/>
    </xf>
    <xf numFmtId="37" fontId="0" fillId="34" borderId="0" xfId="0" applyNumberFormat="1" applyFont="1" applyFill="1" applyBorder="1" applyAlignment="1" quotePrefix="1">
      <alignment horizontal="right"/>
    </xf>
    <xf numFmtId="37" fontId="0" fillId="33" borderId="14" xfId="0" applyNumberFormat="1" applyFont="1" applyFill="1" applyBorder="1" applyAlignment="1" quotePrefix="1">
      <alignment horizontal="right"/>
    </xf>
    <xf numFmtId="9" fontId="0" fillId="33" borderId="0" xfId="0" applyNumberFormat="1" applyFont="1" applyFill="1" applyBorder="1" applyAlignment="1" quotePrefix="1">
      <alignment horizontal="right"/>
    </xf>
    <xf numFmtId="37" fontId="0" fillId="34" borderId="0" xfId="0" applyNumberFormat="1" applyFont="1" applyFill="1" applyBorder="1" applyAlignment="1">
      <alignment horizontal="right"/>
    </xf>
    <xf numFmtId="5" fontId="12" fillId="33" borderId="14" xfId="0" applyNumberFormat="1" applyFont="1" applyFill="1" applyBorder="1" applyAlignment="1">
      <alignment/>
    </xf>
    <xf numFmtId="5" fontId="0" fillId="34" borderId="0" xfId="0" applyNumberFormat="1" applyFont="1" applyFill="1" applyBorder="1" applyAlignment="1">
      <alignment horizontal="right"/>
    </xf>
    <xf numFmtId="5" fontId="0" fillId="33" borderId="14" xfId="0" applyNumberFormat="1" applyFont="1" applyFill="1" applyBorder="1" applyAlignment="1">
      <alignment horizontal="right"/>
    </xf>
    <xf numFmtId="5" fontId="0" fillId="0" borderId="0" xfId="0" applyNumberFormat="1" applyFont="1" applyFill="1" applyBorder="1" applyAlignment="1">
      <alignment horizontal="right"/>
    </xf>
    <xf numFmtId="9" fontId="15" fillId="33" borderId="0" xfId="0" applyNumberFormat="1" applyFont="1" applyFill="1" applyBorder="1" applyAlignment="1">
      <alignment/>
    </xf>
    <xf numFmtId="37" fontId="12" fillId="0" borderId="0" xfId="0" applyNumberFormat="1" applyFont="1" applyBorder="1" applyAlignment="1">
      <alignment horizontal="center"/>
    </xf>
    <xf numFmtId="37" fontId="12" fillId="0" borderId="14" xfId="0" applyNumberFormat="1" applyFont="1" applyBorder="1" applyAlignment="1">
      <alignment horizontal="center"/>
    </xf>
    <xf numFmtId="37" fontId="12" fillId="0" borderId="0" xfId="0" applyNumberFormat="1" applyFont="1" applyBorder="1" applyAlignment="1">
      <alignment horizontal="left"/>
    </xf>
    <xf numFmtId="37" fontId="12" fillId="0" borderId="14" xfId="0" applyNumberFormat="1" applyFont="1" applyFill="1" applyBorder="1" applyAlignment="1">
      <alignment/>
    </xf>
    <xf numFmtId="38" fontId="10" fillId="0" borderId="0" xfId="0" applyNumberFormat="1" applyFont="1" applyBorder="1" applyAlignment="1">
      <alignment/>
    </xf>
    <xf numFmtId="37" fontId="12" fillId="33" borderId="15" xfId="0" applyNumberFormat="1" applyFont="1" applyFill="1" applyBorder="1" applyAlignment="1">
      <alignment/>
    </xf>
    <xf numFmtId="175" fontId="0" fillId="0" borderId="0" xfId="0" applyNumberFormat="1" applyFont="1" applyBorder="1" applyAlignment="1">
      <alignment/>
    </xf>
    <xf numFmtId="175" fontId="12" fillId="0" borderId="0" xfId="0" applyNumberFormat="1" applyFont="1" applyBorder="1" applyAlignment="1">
      <alignment/>
    </xf>
    <xf numFmtId="175" fontId="12" fillId="0" borderId="0" xfId="0" applyNumberFormat="1" applyFont="1" applyBorder="1" applyAlignment="1">
      <alignment horizontal="center"/>
    </xf>
    <xf numFmtId="175" fontId="12" fillId="0" borderId="12" xfId="0" applyNumberFormat="1" applyFont="1" applyBorder="1" applyAlignment="1">
      <alignment horizontal="center"/>
    </xf>
    <xf numFmtId="37" fontId="11" fillId="0" borderId="0" xfId="0" applyNumberFormat="1" applyFont="1" applyBorder="1" applyAlignment="1">
      <alignment/>
    </xf>
    <xf numFmtId="37" fontId="11" fillId="0" borderId="0" xfId="0" applyNumberFormat="1" applyFont="1" applyFill="1" applyBorder="1" applyAlignment="1">
      <alignment/>
    </xf>
    <xf numFmtId="37" fontId="12" fillId="0" borderId="0" xfId="0" applyNumberFormat="1" applyFont="1" applyAlignment="1">
      <alignment/>
    </xf>
    <xf numFmtId="37" fontId="15" fillId="0" borderId="0" xfId="0" applyNumberFormat="1" applyFont="1" applyAlignment="1">
      <alignment/>
    </xf>
    <xf numFmtId="37" fontId="0" fillId="0" borderId="0" xfId="0" applyNumberFormat="1" applyFont="1" applyAlignment="1" quotePrefix="1">
      <alignment horizontal="center"/>
    </xf>
    <xf numFmtId="38" fontId="0" fillId="0" borderId="0" xfId="0" applyNumberFormat="1" applyFont="1" applyAlignment="1">
      <alignment/>
    </xf>
    <xf numFmtId="38" fontId="12" fillId="0" borderId="0" xfId="0" applyNumberFormat="1" applyFont="1" applyAlignment="1">
      <alignment/>
    </xf>
    <xf numFmtId="0" fontId="12" fillId="0" borderId="0" xfId="0" applyFont="1" applyAlignment="1">
      <alignment/>
    </xf>
    <xf numFmtId="0" fontId="21" fillId="0" borderId="0" xfId="0" applyFont="1" applyBorder="1" applyAlignment="1">
      <alignment vertical="top" wrapText="1"/>
    </xf>
    <xf numFmtId="0" fontId="22" fillId="0" borderId="0" xfId="0" applyFont="1" applyAlignment="1">
      <alignment horizontal="center" vertical="center" wrapText="1"/>
    </xf>
    <xf numFmtId="0" fontId="23" fillId="0" borderId="0" xfId="0" applyFont="1" applyAlignment="1">
      <alignment vertical="center"/>
    </xf>
    <xf numFmtId="0" fontId="0" fillId="0" borderId="0" xfId="0" applyFont="1" applyAlignment="1">
      <alignment horizontal="center"/>
    </xf>
    <xf numFmtId="37" fontId="12" fillId="0" borderId="0" xfId="0" applyNumberFormat="1" applyFont="1" applyBorder="1" applyAlignment="1">
      <alignment horizontal="center" wrapText="1"/>
    </xf>
    <xf numFmtId="0" fontId="0" fillId="0" borderId="0" xfId="0" applyFont="1" applyBorder="1" applyAlignment="1">
      <alignment horizontal="center" wrapText="1"/>
    </xf>
    <xf numFmtId="1" fontId="0" fillId="0" borderId="0" xfId="0" applyNumberFormat="1" applyFont="1" applyBorder="1" applyAlignment="1">
      <alignment horizontal="center" wrapText="1"/>
    </xf>
    <xf numFmtId="1" fontId="12" fillId="0" borderId="0" xfId="0" applyNumberFormat="1" applyFont="1" applyBorder="1" applyAlignment="1">
      <alignment horizontal="center" wrapText="1"/>
    </xf>
    <xf numFmtId="1" fontId="15" fillId="0" borderId="0" xfId="0" applyNumberFormat="1" applyFont="1" applyBorder="1" applyAlignment="1">
      <alignment horizontal="center" wrapText="1"/>
    </xf>
    <xf numFmtId="1" fontId="24" fillId="0" borderId="0" xfId="0" applyNumberFormat="1" applyFont="1" applyBorder="1" applyAlignment="1">
      <alignment horizontal="center" wrapText="1"/>
    </xf>
    <xf numFmtId="0" fontId="0" fillId="0" borderId="0" xfId="0" applyFont="1" applyFill="1" applyBorder="1" applyAlignment="1">
      <alignment horizontal="center"/>
    </xf>
    <xf numFmtId="0" fontId="6" fillId="0" borderId="0" xfId="0" applyFont="1" applyFill="1" applyBorder="1" applyAlignment="1">
      <alignment/>
    </xf>
    <xf numFmtId="0" fontId="25" fillId="0" borderId="0" xfId="0" applyFont="1" applyFill="1" applyBorder="1" applyAlignment="1">
      <alignment/>
    </xf>
    <xf numFmtId="6" fontId="24" fillId="0" borderId="0" xfId="0" applyNumberFormat="1"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xf>
    <xf numFmtId="38" fontId="24" fillId="0" borderId="0" xfId="0" applyNumberFormat="1" applyFont="1" applyFill="1" applyBorder="1" applyAlignment="1">
      <alignment/>
    </xf>
    <xf numFmtId="0" fontId="13" fillId="0" borderId="0" xfId="0"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horizontal="center"/>
    </xf>
    <xf numFmtId="0" fontId="28" fillId="0" borderId="0" xfId="0" applyFont="1" applyFill="1" applyBorder="1" applyAlignment="1">
      <alignment horizontal="center" wrapText="1"/>
    </xf>
    <xf numFmtId="0" fontId="12" fillId="0" borderId="0" xfId="0" applyFont="1" applyAlignment="1">
      <alignment horizontal="center" vertical="top"/>
    </xf>
    <xf numFmtId="0" fontId="12" fillId="0" borderId="0" xfId="0" applyFont="1" applyAlignment="1">
      <alignment vertical="top"/>
    </xf>
    <xf numFmtId="0" fontId="12" fillId="33" borderId="25" xfId="0" applyFont="1" applyFill="1" applyBorder="1" applyAlignment="1">
      <alignment vertical="top"/>
    </xf>
    <xf numFmtId="0" fontId="16" fillId="33" borderId="25" xfId="0" applyFont="1" applyFill="1" applyBorder="1" applyAlignment="1">
      <alignment horizontal="left" vertical="top"/>
    </xf>
    <xf numFmtId="0" fontId="0" fillId="33" borderId="25" xfId="0" applyFont="1" applyFill="1" applyBorder="1" applyAlignment="1">
      <alignment vertical="top" wrapText="1"/>
    </xf>
    <xf numFmtId="38" fontId="24" fillId="33" borderId="25" xfId="0" applyNumberFormat="1" applyFont="1" applyFill="1" applyBorder="1" applyAlignment="1">
      <alignment vertical="top"/>
    </xf>
    <xf numFmtId="0" fontId="12" fillId="33" borderId="25" xfId="0" applyFont="1" applyFill="1" applyBorder="1" applyAlignment="1">
      <alignment horizontal="center" vertical="top" wrapText="1"/>
    </xf>
    <xf numFmtId="0" fontId="12" fillId="33" borderId="25" xfId="0" applyFont="1" applyFill="1" applyBorder="1" applyAlignment="1">
      <alignment horizontal="center" vertical="top"/>
    </xf>
    <xf numFmtId="0" fontId="0" fillId="0" borderId="0" xfId="0" applyFont="1" applyAlignment="1">
      <alignment vertical="top"/>
    </xf>
    <xf numFmtId="0" fontId="15" fillId="33" borderId="25" xfId="0" applyFont="1" applyFill="1" applyBorder="1" applyAlignment="1">
      <alignment horizontal="left" vertical="top"/>
    </xf>
    <xf numFmtId="38" fontId="28" fillId="33" borderId="25" xfId="0" applyNumberFormat="1" applyFont="1" applyFill="1" applyBorder="1" applyAlignment="1">
      <alignment vertical="top"/>
    </xf>
    <xf numFmtId="0" fontId="0" fillId="33" borderId="25" xfId="0" applyFont="1" applyFill="1" applyBorder="1" applyAlignment="1">
      <alignment vertical="top"/>
    </xf>
    <xf numFmtId="0" fontId="0" fillId="33" borderId="25" xfId="0" applyFont="1" applyFill="1" applyBorder="1" applyAlignment="1">
      <alignment horizontal="center" vertical="top" wrapText="1"/>
    </xf>
    <xf numFmtId="0" fontId="0" fillId="33" borderId="25" xfId="0" applyFont="1" applyFill="1" applyBorder="1" applyAlignment="1">
      <alignment horizontal="center" vertical="top"/>
    </xf>
    <xf numFmtId="0" fontId="0" fillId="33" borderId="25" xfId="0" applyFont="1" applyFill="1" applyBorder="1" applyAlignment="1" quotePrefix="1">
      <alignment horizontal="center" vertical="top" wrapText="1"/>
    </xf>
    <xf numFmtId="38" fontId="28" fillId="33" borderId="25" xfId="0" applyNumberFormat="1" applyFont="1" applyFill="1" applyBorder="1" applyAlignment="1">
      <alignment vertical="top" wrapText="1"/>
    </xf>
    <xf numFmtId="0" fontId="28" fillId="33" borderId="25" xfId="0" applyFont="1" applyFill="1" applyBorder="1" applyAlignment="1">
      <alignment horizontal="center" vertical="top" wrapText="1"/>
    </xf>
    <xf numFmtId="38" fontId="0" fillId="33" borderId="25" xfId="0" applyNumberFormat="1" applyFont="1" applyFill="1" applyBorder="1" applyAlignment="1" quotePrefix="1">
      <alignment horizontal="right" vertical="top" wrapText="1"/>
    </xf>
    <xf numFmtId="0" fontId="12" fillId="33" borderId="25" xfId="0" applyFont="1" applyFill="1" applyBorder="1" applyAlignment="1">
      <alignment horizontal="left" vertical="top" indent="2"/>
    </xf>
    <xf numFmtId="0" fontId="15" fillId="33" borderId="25" xfId="0" applyFont="1" applyFill="1" applyBorder="1" applyAlignment="1">
      <alignment horizontal="left" vertical="top" indent="2"/>
    </xf>
    <xf numFmtId="0" fontId="12" fillId="33" borderId="25" xfId="0" applyFont="1" applyFill="1" applyBorder="1" applyAlignment="1">
      <alignment horizontal="left" vertical="top"/>
    </xf>
    <xf numFmtId="38" fontId="24" fillId="33" borderId="25" xfId="0" applyNumberFormat="1" applyFont="1" applyFill="1" applyBorder="1" applyAlignment="1">
      <alignment vertical="top" wrapText="1"/>
    </xf>
    <xf numFmtId="0" fontId="12" fillId="33" borderId="25" xfId="0" applyFont="1" applyFill="1" applyBorder="1" applyAlignment="1">
      <alignment/>
    </xf>
    <xf numFmtId="0" fontId="15" fillId="33" borderId="25" xfId="0" applyFont="1" applyFill="1" applyBorder="1" applyAlignment="1">
      <alignment/>
    </xf>
    <xf numFmtId="0" fontId="0" fillId="33" borderId="25" xfId="0" applyFont="1" applyFill="1" applyBorder="1" applyAlignment="1">
      <alignment/>
    </xf>
    <xf numFmtId="0" fontId="0" fillId="33" borderId="25" xfId="0" applyFont="1" applyFill="1" applyBorder="1" applyAlignment="1">
      <alignment/>
    </xf>
    <xf numFmtId="0" fontId="0" fillId="33" borderId="25" xfId="0" applyFont="1" applyFill="1" applyBorder="1" applyAlignment="1">
      <alignment horizontal="center"/>
    </xf>
    <xf numFmtId="0" fontId="15" fillId="0" borderId="0" xfId="0" applyFont="1" applyAlignment="1">
      <alignment vertical="top"/>
    </xf>
    <xf numFmtId="0" fontId="16" fillId="33" borderId="25" xfId="0" applyFont="1" applyFill="1" applyBorder="1" applyAlignment="1">
      <alignment horizontal="left" vertical="top" indent="1"/>
    </xf>
    <xf numFmtId="0" fontId="15" fillId="33" borderId="25" xfId="0" applyFont="1" applyFill="1" applyBorder="1" applyAlignment="1">
      <alignment horizontal="left" vertical="top" indent="1"/>
    </xf>
    <xf numFmtId="0" fontId="15" fillId="33" borderId="25" xfId="0" applyFont="1" applyFill="1" applyBorder="1" applyAlignment="1">
      <alignment vertical="top" wrapText="1"/>
    </xf>
    <xf numFmtId="38" fontId="29" fillId="33" borderId="25" xfId="0" applyNumberFormat="1" applyFont="1" applyFill="1" applyBorder="1" applyAlignment="1">
      <alignment vertical="top"/>
    </xf>
    <xf numFmtId="0" fontId="15" fillId="33" borderId="25" xfId="0" applyFont="1" applyFill="1" applyBorder="1" applyAlignment="1">
      <alignment vertical="top"/>
    </xf>
    <xf numFmtId="0" fontId="15" fillId="33" borderId="25" xfId="0" applyFont="1" applyFill="1" applyBorder="1" applyAlignment="1">
      <alignment horizontal="center" vertical="top" wrapText="1"/>
    </xf>
    <xf numFmtId="0" fontId="15" fillId="33" borderId="25" xfId="0" applyFont="1" applyFill="1" applyBorder="1" applyAlignment="1">
      <alignment horizontal="center" vertical="top"/>
    </xf>
    <xf numFmtId="38" fontId="0" fillId="33" borderId="25" xfId="0" applyNumberFormat="1" applyFont="1" applyFill="1" applyBorder="1" applyAlignment="1">
      <alignment/>
    </xf>
    <xf numFmtId="0" fontId="0" fillId="33" borderId="25" xfId="0" applyFont="1" applyFill="1" applyBorder="1" applyAlignment="1">
      <alignment horizontal="center" wrapText="1"/>
    </xf>
    <xf numFmtId="5" fontId="12" fillId="33" borderId="25" xfId="0" applyNumberFormat="1" applyFont="1" applyFill="1" applyBorder="1" applyAlignment="1">
      <alignment horizontal="left"/>
    </xf>
    <xf numFmtId="5" fontId="15" fillId="33" borderId="25" xfId="0" applyNumberFormat="1" applyFont="1" applyFill="1" applyBorder="1" applyAlignment="1">
      <alignment horizontal="left" indent="1"/>
    </xf>
    <xf numFmtId="38" fontId="0" fillId="33" borderId="25" xfId="0" applyNumberFormat="1" applyFont="1" applyFill="1" applyBorder="1" applyAlignment="1">
      <alignment vertical="top"/>
    </xf>
    <xf numFmtId="38" fontId="0" fillId="33" borderId="25" xfId="0" applyNumberFormat="1" applyFont="1" applyFill="1" applyBorder="1" applyAlignment="1">
      <alignment horizontal="center" wrapText="1"/>
    </xf>
    <xf numFmtId="5" fontId="12" fillId="33" borderId="25" xfId="0" applyNumberFormat="1" applyFont="1" applyFill="1" applyBorder="1" applyAlignment="1">
      <alignment horizontal="left" indent="1"/>
    </xf>
    <xf numFmtId="0" fontId="0" fillId="33" borderId="25" xfId="0" applyFont="1" applyFill="1" applyBorder="1" applyAlignment="1" quotePrefix="1">
      <alignment vertical="top"/>
    </xf>
    <xf numFmtId="38" fontId="0" fillId="0" borderId="0" xfId="0" applyNumberFormat="1" applyFont="1" applyAlignment="1">
      <alignment/>
    </xf>
    <xf numFmtId="0" fontId="0" fillId="0" borderId="0" xfId="0" applyFont="1" applyAlignment="1">
      <alignment/>
    </xf>
    <xf numFmtId="0" fontId="0" fillId="0" borderId="0" xfId="0" applyFont="1" applyAlignment="1">
      <alignment horizontal="center" wrapText="1"/>
    </xf>
    <xf numFmtId="0" fontId="0" fillId="0" borderId="0" xfId="0" applyFont="1" applyBorder="1" applyAlignment="1">
      <alignment horizontal="center"/>
    </xf>
    <xf numFmtId="0" fontId="17" fillId="0" borderId="0" xfId="0" applyFont="1" applyBorder="1" applyAlignment="1">
      <alignment vertical="top" wrapText="1"/>
    </xf>
    <xf numFmtId="1" fontId="12" fillId="0" borderId="0" xfId="0" applyNumberFormat="1" applyFont="1" applyBorder="1" applyAlignment="1">
      <alignment vertical="top"/>
    </xf>
    <xf numFmtId="1" fontId="0" fillId="0" borderId="0" xfId="0" applyNumberFormat="1" applyFont="1" applyBorder="1" applyAlignment="1">
      <alignment vertical="top"/>
    </xf>
    <xf numFmtId="1" fontId="12" fillId="0" borderId="0" xfId="0" applyNumberFormat="1" applyFont="1" applyBorder="1" applyAlignment="1">
      <alignment vertical="top" wrapText="1"/>
    </xf>
    <xf numFmtId="1" fontId="12" fillId="0" borderId="0" xfId="0" applyNumberFormat="1" applyFont="1" applyBorder="1" applyAlignment="1">
      <alignment horizontal="center" vertical="top"/>
    </xf>
    <xf numFmtId="0" fontId="12" fillId="0" borderId="0" xfId="0" applyFont="1" applyFill="1" applyAlignment="1">
      <alignment vertical="top" wrapText="1"/>
    </xf>
    <xf numFmtId="0" fontId="12" fillId="0" borderId="26" xfId="0" applyFont="1" applyFill="1" applyBorder="1" applyAlignment="1">
      <alignment horizontal="center" vertical="top" wrapText="1"/>
    </xf>
    <xf numFmtId="0" fontId="12" fillId="0" borderId="0" xfId="0" applyFont="1" applyFill="1" applyAlignment="1">
      <alignment horizontal="center" vertical="top" wrapText="1"/>
    </xf>
    <xf numFmtId="0" fontId="12" fillId="0" borderId="26" xfId="0" applyFont="1" applyFill="1" applyBorder="1" applyAlignment="1">
      <alignment horizontal="center" wrapText="1"/>
    </xf>
    <xf numFmtId="0" fontId="17" fillId="0" borderId="27" xfId="0" applyFont="1" applyBorder="1" applyAlignment="1">
      <alignment vertical="top" wrapText="1"/>
    </xf>
    <xf numFmtId="1" fontId="12" fillId="0" borderId="10" xfId="0" applyNumberFormat="1" applyFont="1" applyBorder="1" applyAlignment="1">
      <alignment/>
    </xf>
    <xf numFmtId="1" fontId="12" fillId="0" borderId="10" xfId="0" applyNumberFormat="1" applyFont="1" applyBorder="1" applyAlignment="1">
      <alignment vertical="top" wrapText="1"/>
    </xf>
    <xf numFmtId="1" fontId="12" fillId="0" borderId="10" xfId="0" applyNumberFormat="1" applyFont="1" applyBorder="1" applyAlignment="1">
      <alignment horizontal="center"/>
    </xf>
    <xf numFmtId="0" fontId="12" fillId="0" borderId="0" xfId="0" applyFont="1" applyAlignment="1">
      <alignment vertical="center"/>
    </xf>
    <xf numFmtId="0" fontId="12" fillId="0" borderId="0" xfId="0" applyFont="1" applyAlignment="1">
      <alignment horizontal="center" vertical="center"/>
    </xf>
    <xf numFmtId="0" fontId="12" fillId="33" borderId="28" xfId="0" applyFont="1" applyFill="1" applyBorder="1" applyAlignment="1">
      <alignment/>
    </xf>
    <xf numFmtId="38" fontId="12" fillId="33" borderId="28" xfId="0" applyNumberFormat="1" applyFont="1" applyFill="1" applyBorder="1" applyAlignment="1" quotePrefix="1">
      <alignment horizontal="center" wrapText="1"/>
    </xf>
    <xf numFmtId="0" fontId="12" fillId="35" borderId="28" xfId="0" applyFont="1" applyFill="1" applyBorder="1" applyAlignment="1">
      <alignment vertical="top"/>
    </xf>
    <xf numFmtId="0" fontId="12" fillId="35" borderId="29" xfId="0" applyFont="1" applyFill="1" applyBorder="1" applyAlignment="1">
      <alignment vertical="top"/>
    </xf>
    <xf numFmtId="0" fontId="12" fillId="35" borderId="25" xfId="0" applyFont="1" applyFill="1" applyBorder="1" applyAlignment="1">
      <alignment vertical="top"/>
    </xf>
    <xf numFmtId="38" fontId="12" fillId="35" borderId="30" xfId="0" applyNumberFormat="1" applyFont="1" applyFill="1" applyBorder="1" applyAlignment="1">
      <alignment vertical="top" wrapText="1"/>
    </xf>
    <xf numFmtId="38" fontId="12" fillId="35" borderId="25" xfId="0" applyNumberFormat="1" applyFont="1" applyFill="1" applyBorder="1" applyAlignment="1">
      <alignment vertical="top" wrapText="1"/>
    </xf>
    <xf numFmtId="0" fontId="0" fillId="35" borderId="25" xfId="0" applyFont="1" applyFill="1" applyBorder="1" applyAlignment="1">
      <alignment horizontal="center" vertical="top"/>
    </xf>
    <xf numFmtId="6" fontId="12" fillId="33" borderId="31" xfId="0" applyNumberFormat="1" applyFont="1" applyFill="1" applyBorder="1" applyAlignment="1">
      <alignment horizontal="center" vertical="top"/>
    </xf>
    <xf numFmtId="0" fontId="0" fillId="35" borderId="31" xfId="0" applyFont="1" applyFill="1" applyBorder="1" applyAlignment="1">
      <alignment horizontal="center" vertical="top"/>
    </xf>
    <xf numFmtId="0" fontId="12" fillId="33" borderId="25" xfId="0" applyFont="1" applyFill="1" applyBorder="1" applyAlignment="1" quotePrefix="1">
      <alignment/>
    </xf>
    <xf numFmtId="0" fontId="0" fillId="33" borderId="25" xfId="0" applyFont="1" applyFill="1" applyBorder="1" applyAlignment="1" quotePrefix="1">
      <alignment/>
    </xf>
    <xf numFmtId="38" fontId="0" fillId="33" borderId="25" xfId="0" applyNumberFormat="1" applyFont="1" applyFill="1" applyBorder="1" applyAlignment="1">
      <alignment wrapText="1"/>
    </xf>
    <xf numFmtId="0" fontId="0" fillId="33" borderId="31" xfId="0" applyFont="1" applyFill="1" applyBorder="1" applyAlignment="1" quotePrefix="1">
      <alignment vertical="top"/>
    </xf>
    <xf numFmtId="38" fontId="0" fillId="33" borderId="30" xfId="0" applyNumberFormat="1" applyFont="1" applyFill="1" applyBorder="1" applyAlignment="1">
      <alignment vertical="top" wrapText="1"/>
    </xf>
    <xf numFmtId="0" fontId="0" fillId="33" borderId="31" xfId="0" applyFont="1" applyFill="1" applyBorder="1" applyAlignment="1">
      <alignment horizontal="center" vertical="top"/>
    </xf>
    <xf numFmtId="0" fontId="0" fillId="33" borderId="31" xfId="0" applyFont="1" applyFill="1" applyBorder="1" applyAlignment="1">
      <alignment vertical="top"/>
    </xf>
    <xf numFmtId="0" fontId="0" fillId="33" borderId="31" xfId="0" applyFont="1" applyFill="1" applyBorder="1" applyAlignment="1">
      <alignment horizontal="center" vertical="top" wrapText="1"/>
    </xf>
    <xf numFmtId="0" fontId="12" fillId="33" borderId="25" xfId="0" applyFont="1" applyFill="1" applyBorder="1" applyAlignment="1">
      <alignment vertical="top" wrapText="1"/>
    </xf>
    <xf numFmtId="38" fontId="0" fillId="33" borderId="30" xfId="0" applyNumberFormat="1" applyFont="1" applyFill="1" applyBorder="1" applyAlignment="1" quotePrefix="1">
      <alignment vertical="top" wrapText="1"/>
    </xf>
    <xf numFmtId="0" fontId="28" fillId="33" borderId="31" xfId="0" applyFont="1" applyFill="1" applyBorder="1" applyAlignment="1">
      <alignment horizontal="center" vertical="top" wrapText="1"/>
    </xf>
    <xf numFmtId="38" fontId="28" fillId="33" borderId="30" xfId="0" applyNumberFormat="1" applyFont="1" applyFill="1" applyBorder="1" applyAlignment="1">
      <alignment horizontal="center" vertical="top"/>
    </xf>
    <xf numFmtId="38" fontId="28" fillId="33" borderId="25" xfId="0" applyNumberFormat="1" applyFont="1" applyFill="1" applyBorder="1" applyAlignment="1">
      <alignment horizontal="center" vertical="top"/>
    </xf>
    <xf numFmtId="38" fontId="28" fillId="33" borderId="30" xfId="0" applyNumberFormat="1" applyFont="1" applyFill="1" applyBorder="1" applyAlignment="1">
      <alignment vertical="top"/>
    </xf>
    <xf numFmtId="38" fontId="28" fillId="33" borderId="31" xfId="0" applyNumberFormat="1" applyFont="1" applyFill="1" applyBorder="1" applyAlignment="1">
      <alignment vertical="top"/>
    </xf>
    <xf numFmtId="0" fontId="12" fillId="33" borderId="25" xfId="0" applyFont="1" applyFill="1" applyBorder="1" applyAlignment="1">
      <alignment horizontal="left" vertical="top" wrapText="1" indent="1"/>
    </xf>
    <xf numFmtId="0" fontId="0" fillId="33" borderId="25" xfId="0" applyFont="1" applyFill="1" applyBorder="1" applyAlignment="1">
      <alignment horizontal="left" vertical="top" wrapText="1" indent="1"/>
    </xf>
    <xf numFmtId="38" fontId="12" fillId="33" borderId="25" xfId="0" applyNumberFormat="1" applyFont="1" applyFill="1" applyBorder="1" applyAlignment="1" quotePrefix="1">
      <alignment horizontal="center" wrapText="1"/>
    </xf>
    <xf numFmtId="38" fontId="0" fillId="33" borderId="31" xfId="0" applyNumberFormat="1" applyFont="1" applyFill="1" applyBorder="1" applyAlignment="1" quotePrefix="1">
      <alignment horizontal="center" vertical="top" wrapText="1"/>
    </xf>
    <xf numFmtId="38" fontId="0" fillId="33" borderId="31" xfId="0" applyNumberFormat="1" applyFont="1" applyFill="1" applyBorder="1" applyAlignment="1">
      <alignment horizontal="center" vertical="top"/>
    </xf>
    <xf numFmtId="0" fontId="0" fillId="33" borderId="31" xfId="0" applyFont="1" applyFill="1" applyBorder="1" applyAlignment="1" quotePrefix="1">
      <alignment horizontal="center" vertical="top" wrapText="1"/>
    </xf>
    <xf numFmtId="38" fontId="0" fillId="33" borderId="25" xfId="0" applyNumberFormat="1" applyFont="1" applyFill="1" applyBorder="1" applyAlignment="1" quotePrefix="1">
      <alignment vertical="top" wrapText="1"/>
    </xf>
    <xf numFmtId="38" fontId="0" fillId="33" borderId="31" xfId="0" applyNumberFormat="1" applyFont="1" applyFill="1" applyBorder="1" applyAlignment="1" quotePrefix="1">
      <alignment vertical="top" wrapText="1"/>
    </xf>
    <xf numFmtId="0" fontId="12" fillId="33" borderId="25" xfId="0" applyFont="1" applyFill="1" applyBorder="1" applyAlignment="1">
      <alignment horizontal="left" indent="1"/>
    </xf>
    <xf numFmtId="0" fontId="0" fillId="33" borderId="25" xfId="0" applyFont="1" applyFill="1" applyBorder="1" applyAlignment="1">
      <alignment horizontal="left" indent="1"/>
    </xf>
    <xf numFmtId="0" fontId="16" fillId="33" borderId="25" xfId="0" applyFont="1" applyFill="1" applyBorder="1" applyAlignment="1">
      <alignment vertical="top" wrapText="1"/>
    </xf>
    <xf numFmtId="0" fontId="15" fillId="33" borderId="31" xfId="0" applyFont="1" applyFill="1" applyBorder="1" applyAlignment="1">
      <alignment horizontal="center" vertical="top" wrapText="1"/>
    </xf>
    <xf numFmtId="38" fontId="29" fillId="33" borderId="30" xfId="0" applyNumberFormat="1" applyFont="1" applyFill="1" applyBorder="1" applyAlignment="1">
      <alignment vertical="top"/>
    </xf>
    <xf numFmtId="38" fontId="24" fillId="33" borderId="30" xfId="0" applyNumberFormat="1" applyFont="1" applyFill="1" applyBorder="1" applyAlignment="1">
      <alignment vertical="top" wrapText="1"/>
    </xf>
    <xf numFmtId="0" fontId="24" fillId="33" borderId="25" xfId="0" applyFont="1" applyFill="1" applyBorder="1" applyAlignment="1">
      <alignment horizontal="center" vertical="top" wrapText="1"/>
    </xf>
    <xf numFmtId="0" fontId="28" fillId="33" borderId="30" xfId="0" applyFont="1" applyFill="1" applyBorder="1" applyAlignment="1">
      <alignment horizontal="center" vertical="top" wrapText="1"/>
    </xf>
    <xf numFmtId="0" fontId="0" fillId="33" borderId="30" xfId="0" applyFont="1" applyFill="1" applyBorder="1" applyAlignment="1">
      <alignment vertical="top"/>
    </xf>
    <xf numFmtId="0" fontId="12" fillId="35" borderId="31" xfId="0" applyFont="1" applyFill="1" applyBorder="1" applyAlignment="1">
      <alignment vertical="top"/>
    </xf>
    <xf numFmtId="0" fontId="12" fillId="35" borderId="30" xfId="0" applyFont="1" applyFill="1" applyBorder="1" applyAlignment="1">
      <alignment vertical="top"/>
    </xf>
    <xf numFmtId="0" fontId="0" fillId="35" borderId="25" xfId="0" applyFont="1" applyFill="1" applyBorder="1" applyAlignment="1">
      <alignment vertical="top"/>
    </xf>
    <xf numFmtId="0" fontId="0" fillId="0" borderId="0" xfId="0" applyFont="1" applyAlignment="1">
      <alignment horizontal="center" vertical="center"/>
    </xf>
    <xf numFmtId="1" fontId="12" fillId="0" borderId="10" xfId="0" applyNumberFormat="1" applyFont="1" applyBorder="1" applyAlignment="1">
      <alignment horizontal="center" wrapText="1"/>
    </xf>
    <xf numFmtId="0" fontId="0" fillId="0" borderId="0" xfId="0" applyFont="1" applyBorder="1" applyAlignment="1">
      <alignment wrapText="1"/>
    </xf>
    <xf numFmtId="0" fontId="12" fillId="0" borderId="32" xfId="0" applyFont="1" applyBorder="1" applyAlignment="1">
      <alignment horizontal="center" wrapText="1"/>
    </xf>
    <xf numFmtId="0" fontId="12" fillId="0" borderId="0" xfId="0" applyFont="1" applyBorder="1" applyAlignment="1">
      <alignment horizontal="left"/>
    </xf>
    <xf numFmtId="14" fontId="0" fillId="33" borderId="0" xfId="0" applyNumberFormat="1" applyFont="1" applyFill="1" applyBorder="1" applyAlignment="1">
      <alignment horizontal="center"/>
    </xf>
    <xf numFmtId="0" fontId="0" fillId="33" borderId="0" xfId="0" applyFont="1" applyFill="1" applyBorder="1" applyAlignment="1">
      <alignment horizontal="center"/>
    </xf>
    <xf numFmtId="9" fontId="0" fillId="33" borderId="0" xfId="0" applyNumberFormat="1" applyFont="1" applyFill="1" applyBorder="1" applyAlignment="1">
      <alignment horizontal="center"/>
    </xf>
    <xf numFmtId="9" fontId="0" fillId="33" borderId="14" xfId="0" applyNumberFormat="1" applyFont="1" applyFill="1" applyBorder="1" applyAlignment="1">
      <alignment horizontal="center"/>
    </xf>
    <xf numFmtId="9" fontId="0" fillId="33" borderId="0" xfId="0" applyNumberFormat="1" applyFont="1" applyFill="1" applyBorder="1" applyAlignment="1" quotePrefix="1">
      <alignment horizontal="center"/>
    </xf>
    <xf numFmtId="3" fontId="0" fillId="0" borderId="14" xfId="0" applyNumberFormat="1" applyFont="1" applyFill="1" applyBorder="1" applyAlignment="1">
      <alignment/>
    </xf>
    <xf numFmtId="0" fontId="0" fillId="33" borderId="14" xfId="0" applyFont="1" applyFill="1" applyBorder="1" applyAlignment="1">
      <alignment/>
    </xf>
    <xf numFmtId="1" fontId="0" fillId="33" borderId="0" xfId="0" applyNumberFormat="1" applyFont="1" applyFill="1" applyBorder="1" applyAlignment="1">
      <alignment/>
    </xf>
    <xf numFmtId="1" fontId="0" fillId="33" borderId="15" xfId="0" applyNumberFormat="1" applyFont="1" applyFill="1" applyBorder="1" applyAlignment="1">
      <alignment/>
    </xf>
    <xf numFmtId="0" fontId="12" fillId="0" borderId="0" xfId="0" applyFont="1" applyBorder="1" applyAlignment="1">
      <alignment horizontal="right" wrapText="1"/>
    </xf>
    <xf numFmtId="0" fontId="13" fillId="0" borderId="0" xfId="0" applyFont="1" applyBorder="1" applyAlignment="1">
      <alignment/>
    </xf>
    <xf numFmtId="166" fontId="0" fillId="33" borderId="33" xfId="0" applyNumberFormat="1" applyFont="1" applyFill="1" applyBorder="1" applyAlignment="1">
      <alignment/>
    </xf>
    <xf numFmtId="10" fontId="0" fillId="33" borderId="0" xfId="0" applyNumberFormat="1" applyFont="1" applyFill="1" applyBorder="1" applyAlignment="1">
      <alignment/>
    </xf>
    <xf numFmtId="10" fontId="0" fillId="0" borderId="0" xfId="0" applyNumberFormat="1" applyFont="1" applyBorder="1" applyAlignment="1">
      <alignment/>
    </xf>
    <xf numFmtId="3" fontId="0" fillId="33" borderId="33" xfId="0" applyNumberFormat="1" applyFont="1" applyFill="1" applyBorder="1" applyAlignment="1">
      <alignment/>
    </xf>
    <xf numFmtId="0" fontId="0" fillId="33" borderId="33" xfId="0" applyFont="1" applyFill="1" applyBorder="1" applyAlignment="1">
      <alignment/>
    </xf>
    <xf numFmtId="0" fontId="0" fillId="0" borderId="33" xfId="0" applyFont="1" applyFill="1" applyBorder="1" applyAlignment="1">
      <alignment/>
    </xf>
    <xf numFmtId="3" fontId="12" fillId="0" borderId="0" xfId="0" applyNumberFormat="1" applyFont="1" applyFill="1" applyBorder="1" applyAlignment="1">
      <alignment/>
    </xf>
    <xf numFmtId="0" fontId="10" fillId="0" borderId="0" xfId="0" applyFont="1" applyBorder="1" applyAlignment="1">
      <alignment/>
    </xf>
    <xf numFmtId="0" fontId="11" fillId="0" borderId="0" xfId="0" applyFont="1" applyBorder="1" applyAlignment="1">
      <alignment/>
    </xf>
    <xf numFmtId="0" fontId="7" fillId="0" borderId="0" xfId="0" applyFont="1" applyFill="1" applyBorder="1" applyAlignment="1">
      <alignment/>
    </xf>
    <xf numFmtId="176" fontId="7" fillId="0" borderId="0" xfId="0" applyNumberFormat="1" applyFont="1" applyFill="1" applyBorder="1" applyAlignment="1">
      <alignment/>
    </xf>
    <xf numFmtId="176" fontId="7" fillId="0" borderId="0" xfId="0" applyNumberFormat="1" applyFont="1" applyBorder="1" applyAlignment="1">
      <alignment/>
    </xf>
    <xf numFmtId="176" fontId="6" fillId="0" borderId="0" xfId="0" applyNumberFormat="1" applyFont="1" applyBorder="1" applyAlignment="1">
      <alignment/>
    </xf>
    <xf numFmtId="176" fontId="0" fillId="0" borderId="0" xfId="0" applyNumberFormat="1" applyFont="1" applyBorder="1" applyAlignment="1">
      <alignment/>
    </xf>
    <xf numFmtId="176" fontId="12" fillId="0" borderId="11" xfId="0" applyNumberFormat="1" applyFont="1" applyBorder="1" applyAlignment="1">
      <alignment horizontal="center"/>
    </xf>
    <xf numFmtId="5" fontId="0" fillId="0" borderId="14" xfId="0" applyNumberFormat="1" applyFont="1" applyBorder="1" applyAlignment="1">
      <alignment/>
    </xf>
    <xf numFmtId="5" fontId="0" fillId="0" borderId="15" xfId="0" applyNumberFormat="1" applyFont="1" applyBorder="1" applyAlignment="1">
      <alignment/>
    </xf>
    <xf numFmtId="0" fontId="7" fillId="0" borderId="0" xfId="0" applyFont="1" applyFill="1" applyBorder="1" applyAlignment="1">
      <alignment/>
    </xf>
    <xf numFmtId="2" fontId="0" fillId="34" borderId="0" xfId="0" applyNumberFormat="1" applyFont="1" applyFill="1" applyBorder="1" applyAlignment="1">
      <alignment/>
    </xf>
    <xf numFmtId="2" fontId="0" fillId="33" borderId="14" xfId="0" applyNumberFormat="1" applyFont="1" applyFill="1" applyBorder="1" applyAlignment="1">
      <alignment/>
    </xf>
    <xf numFmtId="2" fontId="0" fillId="0" borderId="0" xfId="0" applyNumberFormat="1" applyFont="1" applyFill="1" applyBorder="1" applyAlignment="1">
      <alignment/>
    </xf>
    <xf numFmtId="9" fontId="15" fillId="0" borderId="13" xfId="0" applyNumberFormat="1" applyFont="1" applyFill="1" applyBorder="1" applyAlignment="1">
      <alignment horizontal="right"/>
    </xf>
    <xf numFmtId="0" fontId="12" fillId="0" borderId="0" xfId="0" applyFont="1" applyBorder="1" applyAlignment="1" applyProtection="1">
      <alignment/>
      <protection locked="0"/>
    </xf>
    <xf numFmtId="180" fontId="0" fillId="34" borderId="0" xfId="0" applyNumberFormat="1" applyFont="1" applyFill="1" applyBorder="1" applyAlignment="1">
      <alignment/>
    </xf>
    <xf numFmtId="180" fontId="0" fillId="33" borderId="14" xfId="0" applyNumberFormat="1" applyFont="1" applyFill="1" applyBorder="1" applyAlignment="1">
      <alignment/>
    </xf>
    <xf numFmtId="180" fontId="0" fillId="33" borderId="0" xfId="0" applyNumberFormat="1" applyFont="1" applyFill="1" applyBorder="1" applyAlignment="1">
      <alignment/>
    </xf>
    <xf numFmtId="38" fontId="0" fillId="34" borderId="0" xfId="0" applyNumberFormat="1" applyFont="1" applyFill="1" applyBorder="1" applyAlignment="1">
      <alignment/>
    </xf>
    <xf numFmtId="38" fontId="30" fillId="0" borderId="0" xfId="0" applyNumberFormat="1" applyFont="1" applyFill="1" applyBorder="1" applyAlignment="1">
      <alignment/>
    </xf>
    <xf numFmtId="3" fontId="0" fillId="33" borderId="15" xfId="0" applyNumberFormat="1" applyFont="1" applyFill="1" applyBorder="1" applyAlignment="1">
      <alignment/>
    </xf>
    <xf numFmtId="37" fontId="12" fillId="0" borderId="18" xfId="0" applyNumberFormat="1" applyFont="1" applyBorder="1" applyAlignment="1">
      <alignment/>
    </xf>
    <xf numFmtId="37" fontId="0" fillId="0" borderId="19" xfId="0" applyNumberFormat="1" applyFont="1" applyBorder="1" applyAlignment="1">
      <alignment/>
    </xf>
    <xf numFmtId="37" fontId="0" fillId="0" borderId="20" xfId="0" applyNumberFormat="1" applyFont="1" applyBorder="1" applyAlignment="1">
      <alignment/>
    </xf>
    <xf numFmtId="37" fontId="0" fillId="0" borderId="0" xfId="0" applyNumberFormat="1" applyFont="1" applyBorder="1" applyAlignment="1" quotePrefix="1">
      <alignment horizontal="center"/>
    </xf>
    <xf numFmtId="38" fontId="0" fillId="0" borderId="22" xfId="0" applyNumberFormat="1" applyFont="1" applyBorder="1" applyAlignment="1">
      <alignment/>
    </xf>
    <xf numFmtId="37" fontId="12" fillId="0" borderId="21" xfId="0" applyNumberFormat="1" applyFont="1" applyBorder="1" applyAlignment="1">
      <alignment/>
    </xf>
    <xf numFmtId="37" fontId="0" fillId="0" borderId="0" xfId="0" applyNumberFormat="1" applyFont="1" applyBorder="1" applyAlignment="1" quotePrefix="1">
      <alignment/>
    </xf>
    <xf numFmtId="37" fontId="0" fillId="0" borderId="22" xfId="0" applyNumberFormat="1" applyFont="1" applyBorder="1" applyAlignment="1" quotePrefix="1">
      <alignment/>
    </xf>
    <xf numFmtId="37" fontId="0" fillId="0" borderId="21" xfId="0" applyNumberFormat="1" applyFont="1" applyBorder="1" applyAlignment="1">
      <alignment/>
    </xf>
    <xf numFmtId="38" fontId="12" fillId="0" borderId="22" xfId="0" applyNumberFormat="1" applyFont="1" applyBorder="1" applyAlignment="1">
      <alignment/>
    </xf>
    <xf numFmtId="37" fontId="0" fillId="33" borderId="22" xfId="0" applyNumberFormat="1" applyFont="1" applyFill="1" applyBorder="1" applyAlignment="1">
      <alignment/>
    </xf>
    <xf numFmtId="37" fontId="0" fillId="0" borderId="22" xfId="0" applyNumberFormat="1" applyFont="1" applyFill="1" applyBorder="1" applyAlignment="1">
      <alignment/>
    </xf>
    <xf numFmtId="178" fontId="0" fillId="0" borderId="22" xfId="0" applyNumberFormat="1" applyFont="1" applyBorder="1" applyAlignment="1">
      <alignment/>
    </xf>
    <xf numFmtId="37" fontId="0" fillId="0" borderId="23"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quotePrefix="1">
      <alignment horizontal="center"/>
    </xf>
    <xf numFmtId="178" fontId="0" fillId="0" borderId="10" xfId="0" applyNumberFormat="1" applyFont="1" applyBorder="1" applyAlignment="1">
      <alignment/>
    </xf>
    <xf numFmtId="178" fontId="0" fillId="0" borderId="24" xfId="0" applyNumberFormat="1" applyFont="1" applyBorder="1" applyAlignment="1">
      <alignment/>
    </xf>
    <xf numFmtId="176" fontId="12" fillId="0" borderId="17" xfId="0" applyNumberFormat="1" applyFont="1" applyBorder="1" applyAlignment="1">
      <alignment horizontal="center"/>
    </xf>
    <xf numFmtId="176" fontId="12" fillId="0" borderId="10" xfId="0" applyNumberFormat="1" applyFont="1" applyBorder="1" applyAlignment="1">
      <alignment horizontal="center"/>
    </xf>
    <xf numFmtId="0" fontId="12" fillId="0" borderId="10" xfId="0" applyFont="1" applyBorder="1" applyAlignment="1">
      <alignment horizontal="center"/>
    </xf>
    <xf numFmtId="0" fontId="12" fillId="0" borderId="10" xfId="0" applyFont="1" applyBorder="1" applyAlignment="1">
      <alignment horizontal="center" wrapText="1"/>
    </xf>
    <xf numFmtId="0" fontId="12" fillId="0" borderId="0" xfId="0" applyFont="1" applyBorder="1" applyAlignment="1">
      <alignment horizontal="center" wrapText="1"/>
    </xf>
    <xf numFmtId="0" fontId="12" fillId="0" borderId="17" xfId="0" applyFont="1" applyBorder="1" applyAlignment="1">
      <alignment horizontal="center"/>
    </xf>
    <xf numFmtId="166" fontId="17" fillId="0" borderId="0" xfId="0" applyNumberFormat="1" applyFont="1" applyFill="1" applyBorder="1" applyAlignment="1">
      <alignment vertical="top" wrapText="1"/>
    </xf>
    <xf numFmtId="37" fontId="12" fillId="0" borderId="17" xfId="0" applyNumberFormat="1" applyFont="1" applyBorder="1" applyAlignment="1">
      <alignment horizontal="center"/>
    </xf>
    <xf numFmtId="37" fontId="12" fillId="0" borderId="10" xfId="0" applyNumberFormat="1" applyFont="1" applyBorder="1" applyAlignment="1">
      <alignment horizontal="center"/>
    </xf>
    <xf numFmtId="37" fontId="12" fillId="0" borderId="34" xfId="0" applyNumberFormat="1" applyFont="1" applyBorder="1" applyAlignment="1">
      <alignment horizontal="center"/>
    </xf>
    <xf numFmtId="5" fontId="12" fillId="0" borderId="0" xfId="0" applyNumberFormat="1" applyFont="1" applyBorder="1" applyAlignment="1">
      <alignment horizontal="left"/>
    </xf>
    <xf numFmtId="37" fontId="12" fillId="0" borderId="10" xfId="0" applyNumberFormat="1" applyFont="1" applyBorder="1" applyAlignment="1">
      <alignment horizontal="center" wrapText="1"/>
    </xf>
    <xf numFmtId="37" fontId="12" fillId="0" borderId="0" xfId="0" applyNumberFormat="1" applyFont="1" applyBorder="1" applyAlignment="1">
      <alignment horizontal="left"/>
    </xf>
    <xf numFmtId="0" fontId="12" fillId="0" borderId="33" xfId="0" applyFont="1" applyBorder="1" applyAlignment="1">
      <alignment horizontal="center" wrapText="1"/>
    </xf>
    <xf numFmtId="0" fontId="20" fillId="0" borderId="0" xfId="0" applyFont="1" applyAlignment="1">
      <alignment horizontal="center"/>
    </xf>
    <xf numFmtId="38" fontId="12" fillId="0" borderId="10" xfId="0" applyNumberFormat="1" applyFont="1" applyBorder="1" applyAlignment="1">
      <alignment horizontal="center" wrapText="1"/>
    </xf>
    <xf numFmtId="0" fontId="15" fillId="0" borderId="0" xfId="0" applyFont="1" applyBorder="1" applyAlignment="1">
      <alignment horizontal="center"/>
    </xf>
    <xf numFmtId="1" fontId="24" fillId="0" borderId="0" xfId="0" applyNumberFormat="1" applyFont="1" applyBorder="1" applyAlignment="1">
      <alignment horizontal="center" wrapText="1"/>
    </xf>
    <xf numFmtId="0" fontId="8" fillId="36" borderId="0" xfId="0" applyFont="1" applyFill="1" applyAlignment="1">
      <alignment vertical="top" wrapText="1"/>
    </xf>
    <xf numFmtId="0" fontId="9" fillId="36" borderId="0" xfId="0" applyFont="1" applyFill="1" applyAlignment="1">
      <alignmen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1" fontId="12" fillId="0" borderId="26" xfId="0" applyNumberFormat="1" applyFont="1" applyBorder="1" applyAlignment="1">
      <alignment horizontal="center" vertical="top"/>
    </xf>
    <xf numFmtId="1" fontId="12" fillId="0" borderId="37" xfId="0" applyNumberFormat="1" applyFont="1" applyBorder="1" applyAlignment="1">
      <alignment horizontal="center" vertical="top"/>
    </xf>
    <xf numFmtId="1" fontId="12" fillId="0" borderId="19" xfId="0" applyNumberFormat="1" applyFont="1" applyBorder="1" applyAlignment="1">
      <alignment horizontal="center" vertical="top"/>
    </xf>
    <xf numFmtId="0" fontId="12" fillId="0" borderId="26" xfId="0" applyFont="1" applyBorder="1" applyAlignment="1">
      <alignment horizontal="center" wrapText="1"/>
    </xf>
    <xf numFmtId="0" fontId="12" fillId="0" borderId="19" xfId="0" applyFont="1" applyFill="1" applyBorder="1" applyAlignment="1">
      <alignment horizontal="center" vertical="top" wrapText="1"/>
    </xf>
    <xf numFmtId="0" fontId="12" fillId="0" borderId="10" xfId="0" applyFont="1" applyFill="1" applyBorder="1" applyAlignment="1">
      <alignment horizontal="center" vertical="top" wrapText="1"/>
    </xf>
    <xf numFmtId="0" fontId="20" fillId="0" borderId="0" xfId="0" applyFont="1" applyBorder="1" applyAlignment="1">
      <alignment horizontal="center"/>
    </xf>
    <xf numFmtId="0" fontId="6" fillId="36" borderId="0" xfId="0" applyFont="1" applyFill="1" applyBorder="1" applyAlignment="1">
      <alignment horizontal="left" vertical="center" wrapText="1"/>
    </xf>
    <xf numFmtId="0" fontId="12" fillId="0" borderId="0" xfId="0" applyFont="1" applyFill="1" applyBorder="1" applyAlignment="1">
      <alignment horizontal="left"/>
    </xf>
    <xf numFmtId="0" fontId="12" fillId="0" borderId="38" xfId="0" applyFont="1" applyBorder="1" applyAlignment="1">
      <alignment horizontal="center" wrapText="1"/>
    </xf>
    <xf numFmtId="0" fontId="15"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General Fund Surplus (Deficit), Pre- &amp; Post-Adjustment</a:t>
            </a:r>
          </a:p>
        </c:rich>
      </c:tx>
      <c:layout>
        <c:manualLayout>
          <c:xMode val="factor"/>
          <c:yMode val="factor"/>
          <c:x val="-0.06425"/>
          <c:y val="0"/>
        </c:manualLayout>
      </c:layout>
      <c:spPr>
        <a:noFill/>
        <a:ln>
          <a:noFill/>
        </a:ln>
      </c:spPr>
    </c:title>
    <c:plotArea>
      <c:layout>
        <c:manualLayout>
          <c:xMode val="edge"/>
          <c:yMode val="edge"/>
          <c:x val="0.02075"/>
          <c:y val="0.10975"/>
          <c:w val="0.9585"/>
          <c:h val="0.82175"/>
        </c:manualLayout>
      </c:layout>
      <c:lineChart>
        <c:grouping val="standard"/>
        <c:varyColors val="0"/>
        <c:ser>
          <c:idx val="0"/>
          <c:order val="0"/>
          <c:tx>
            <c:strRef>
              <c:f>'Major Fund Summary'!$B$10</c:f>
              <c:strCache>
                <c:ptCount val="1"/>
                <c:pt idx="0">
                  <c:v>Surplus (Deficit)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numRef>
          </c:cat>
          <c:val>
            <c:numRef>
              <c:f>'Major Fund Summary'!$C$10:$K$10</c:f>
              <c:numCache/>
            </c:numRef>
          </c:val>
          <c:smooth val="0"/>
        </c:ser>
        <c:ser>
          <c:idx val="1"/>
          <c:order val="1"/>
          <c:tx>
            <c:strRef>
              <c:f>'Major Fund Summary'!#REF!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numRef>
          </c:cat>
          <c:val>
            <c:numRef>
              <c:f>'Major Fund Summary'!#REF!</c:f>
              <c:numCache>
                <c:ptCount val="1"/>
                <c:pt idx="0">
                  <c:v>1</c:v>
                </c:pt>
              </c:numCache>
            </c:numRef>
          </c:val>
          <c:smooth val="0"/>
        </c:ser>
        <c:marker val="1"/>
        <c:axId val="57985664"/>
        <c:axId val="52108929"/>
      </c:lineChart>
      <c:catAx>
        <c:axId val="57985664"/>
        <c:scaling>
          <c:orientation val="minMax"/>
        </c:scaling>
        <c:axPos val="b"/>
        <c:delete val="0"/>
        <c:numFmt formatCode="General" sourceLinked="1"/>
        <c:majorTickMark val="out"/>
        <c:minorTickMark val="none"/>
        <c:tickLblPos val="nextTo"/>
        <c:spPr>
          <a:ln w="3175">
            <a:solidFill>
              <a:srgbClr val="000000"/>
            </a:solidFill>
          </a:ln>
        </c:spPr>
        <c:crossAx val="52108929"/>
        <c:crosses val="autoZero"/>
        <c:auto val="1"/>
        <c:lblOffset val="100"/>
        <c:tickLblSkip val="1"/>
        <c:noMultiLvlLbl val="0"/>
      </c:catAx>
      <c:valAx>
        <c:axId val="52108929"/>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57985664"/>
        <c:crossesAt val="1"/>
        <c:crossBetween val="between"/>
        <c:dispUnits/>
      </c:valAx>
      <c:spPr>
        <a:noFill/>
        <a:ln w="12700">
          <a:solidFill>
            <a:srgbClr val="808080"/>
          </a:solidFill>
        </a:ln>
      </c:spPr>
    </c:plotArea>
    <c:legend>
      <c:legendPos val="b"/>
      <c:layout>
        <c:manualLayout>
          <c:xMode val="edge"/>
          <c:yMode val="edge"/>
          <c:x val="0.32375"/>
          <c:y val="0.9515"/>
          <c:w val="0.40875"/>
          <c:h val="0.041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General Fund: Surplus (Deficit)</a:t>
            </a:r>
          </a:p>
        </c:rich>
      </c:tx>
      <c:layout>
        <c:manualLayout>
          <c:xMode val="factor"/>
          <c:yMode val="factor"/>
          <c:x val="0.0025"/>
          <c:y val="0"/>
        </c:manualLayout>
      </c:layout>
      <c:spPr>
        <a:noFill/>
        <a:ln>
          <a:noFill/>
        </a:ln>
      </c:spPr>
    </c:title>
    <c:plotArea>
      <c:layout>
        <c:manualLayout>
          <c:xMode val="edge"/>
          <c:yMode val="edge"/>
          <c:x val="0"/>
          <c:y val="0.14"/>
          <c:w val="0.99275"/>
          <c:h val="0.7835"/>
        </c:manualLayout>
      </c:layout>
      <c:barChart>
        <c:barDir val="col"/>
        <c:grouping val="stacked"/>
        <c:varyColors val="0"/>
        <c:ser>
          <c:idx val="0"/>
          <c:order val="0"/>
          <c:tx>
            <c:strRef>
              <c:f>'Major Fund Summary'!$B$53</c:f>
              <c:strCache>
                <c:ptCount val="1"/>
                <c:pt idx="0">
                  <c:v>Actual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Summary'!$C$52:$K$52</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Summary'!$C$53:$K$53</c:f>
              <c:numCache>
                <c:ptCount val="9"/>
                <c:pt idx="0">
                  <c:v>0</c:v>
                </c:pt>
                <c:pt idx="1">
                  <c:v>0</c:v>
                </c:pt>
                <c:pt idx="2">
                  <c:v>0</c:v>
                </c:pt>
                <c:pt idx="3">
                  <c:v>0</c:v>
                </c:pt>
              </c:numCache>
            </c:numRef>
          </c:val>
        </c:ser>
        <c:ser>
          <c:idx val="1"/>
          <c:order val="1"/>
          <c:tx>
            <c:strRef>
              <c:f>'Major Fund Summary'!$B$54</c:f>
              <c:strCache>
                <c:ptCount val="1"/>
                <c:pt idx="0">
                  <c:v>Estimated</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Summary'!$C$52:$K$52</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Summary'!$C$54:$K$54</c:f>
              <c:numCache>
                <c:ptCount val="9"/>
                <c:pt idx="4">
                  <c:v>0</c:v>
                </c:pt>
              </c:numCache>
            </c:numRef>
          </c:val>
        </c:ser>
        <c:ser>
          <c:idx val="2"/>
          <c:order val="2"/>
          <c:tx>
            <c:strRef>
              <c:f>'Major Fund Summary'!$B$55</c:f>
              <c:strCache>
                <c:ptCount val="1"/>
                <c:pt idx="0">
                  <c:v>Projected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Summary'!$C$52:$K$52</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Summary'!$C$55:$K$55</c:f>
              <c:numCache>
                <c:ptCount val="9"/>
                <c:pt idx="5">
                  <c:v>0</c:v>
                </c:pt>
                <c:pt idx="6">
                  <c:v>0</c:v>
                </c:pt>
                <c:pt idx="7">
                  <c:v>0</c:v>
                </c:pt>
                <c:pt idx="8">
                  <c:v>0</c:v>
                </c:pt>
              </c:numCache>
            </c:numRef>
          </c:val>
        </c:ser>
        <c:overlap val="100"/>
        <c:axId val="3544964"/>
        <c:axId val="31904677"/>
      </c:barChart>
      <c:catAx>
        <c:axId val="35449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04677"/>
        <c:crosses val="autoZero"/>
        <c:auto val="1"/>
        <c:lblOffset val="100"/>
        <c:tickLblSkip val="1"/>
        <c:noMultiLvlLbl val="0"/>
      </c:catAx>
      <c:valAx>
        <c:axId val="31904677"/>
        <c:scaling>
          <c:orientation val="minMax"/>
        </c:scaling>
        <c:axPos val="l"/>
        <c:majorGridlines>
          <c:spPr>
            <a:ln w="3175">
              <a:solidFill>
                <a:srgbClr val="969696"/>
              </a:solidFill>
              <a:prstDash val="sysDot"/>
            </a:ln>
          </c:spPr>
        </c:majorGridlines>
        <c:delete val="0"/>
        <c:numFmt formatCode="\$#,##0_);[Red]\(\$#,##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44964"/>
        <c:crossesAt val="1"/>
        <c:crossBetween val="between"/>
        <c:dispUnits/>
      </c:valAx>
      <c:spPr>
        <a:noFill/>
        <a:ln w="12700">
          <a:solidFill>
            <a:srgbClr val="808080"/>
          </a:solidFill>
        </a:ln>
      </c:spPr>
    </c:plotArea>
    <c:legend>
      <c:legendPos val="b"/>
      <c:layout>
        <c:manualLayout>
          <c:xMode val="edge"/>
          <c:yMode val="edge"/>
          <c:x val="0.2385"/>
          <c:y val="0.93075"/>
          <c:w val="0.59125"/>
          <c:h val="0.069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Major Funds: Surplus (Deficit)</a:t>
            </a:r>
          </a:p>
        </c:rich>
      </c:tx>
      <c:layout>
        <c:manualLayout>
          <c:xMode val="factor"/>
          <c:yMode val="factor"/>
          <c:x val="-0.0025"/>
          <c:y val="0"/>
        </c:manualLayout>
      </c:layout>
      <c:spPr>
        <a:noFill/>
        <a:ln>
          <a:noFill/>
        </a:ln>
      </c:spPr>
    </c:title>
    <c:plotArea>
      <c:layout>
        <c:manualLayout>
          <c:xMode val="edge"/>
          <c:yMode val="edge"/>
          <c:x val="0"/>
          <c:y val="0.14"/>
          <c:w val="0.99275"/>
          <c:h val="0.79025"/>
        </c:manualLayout>
      </c:layout>
      <c:barChart>
        <c:barDir val="col"/>
        <c:grouping val="stacked"/>
        <c:varyColors val="0"/>
        <c:ser>
          <c:idx val="0"/>
          <c:order val="0"/>
          <c:tx>
            <c:strRef>
              <c:f>'Major Fund Summary'!$B$59</c:f>
              <c:strCache>
                <c:ptCount val="1"/>
                <c:pt idx="0">
                  <c:v>Actual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Summary'!$C$58:$K$58</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Summary'!$C$59:$K$59</c:f>
              <c:numCache>
                <c:ptCount val="9"/>
                <c:pt idx="0">
                  <c:v>0</c:v>
                </c:pt>
                <c:pt idx="1">
                  <c:v>0</c:v>
                </c:pt>
                <c:pt idx="2">
                  <c:v>0</c:v>
                </c:pt>
                <c:pt idx="3">
                  <c:v>0</c:v>
                </c:pt>
              </c:numCache>
            </c:numRef>
          </c:val>
        </c:ser>
        <c:ser>
          <c:idx val="1"/>
          <c:order val="1"/>
          <c:tx>
            <c:strRef>
              <c:f>'Major Fund Summary'!$B$60</c:f>
              <c:strCache>
                <c:ptCount val="1"/>
                <c:pt idx="0">
                  <c:v>Estimated</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Summary'!$C$58:$K$58</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Summary'!$C$60:$K$60</c:f>
              <c:numCache>
                <c:ptCount val="9"/>
                <c:pt idx="4">
                  <c:v>0</c:v>
                </c:pt>
              </c:numCache>
            </c:numRef>
          </c:val>
        </c:ser>
        <c:ser>
          <c:idx val="2"/>
          <c:order val="2"/>
          <c:tx>
            <c:strRef>
              <c:f>'Major Fund Summary'!$B$61</c:f>
              <c:strCache>
                <c:ptCount val="1"/>
                <c:pt idx="0">
                  <c:v>Projected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'Major Fund Summary'!$C$58:$K$58</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Summary'!$C$61:$K$61</c:f>
              <c:numCache>
                <c:ptCount val="9"/>
                <c:pt idx="5">
                  <c:v>0</c:v>
                </c:pt>
                <c:pt idx="6">
                  <c:v>0</c:v>
                </c:pt>
                <c:pt idx="7">
                  <c:v>0</c:v>
                </c:pt>
                <c:pt idx="8">
                  <c:v>0</c:v>
                </c:pt>
              </c:numCache>
            </c:numRef>
          </c:val>
        </c:ser>
        <c:overlap val="100"/>
        <c:axId val="18706638"/>
        <c:axId val="34142015"/>
      </c:barChart>
      <c:catAx>
        <c:axId val="18706638"/>
        <c:scaling>
          <c:orientation val="minMax"/>
        </c:scaling>
        <c:axPos val="b"/>
        <c:delete val="0"/>
        <c:numFmt formatCode="General" sourceLinked="1"/>
        <c:majorTickMark val="out"/>
        <c:minorTickMark val="none"/>
        <c:tickLblPos val="nextTo"/>
        <c:spPr>
          <a:ln w="3175">
            <a:solidFill>
              <a:srgbClr val="000000"/>
            </a:solidFill>
          </a:ln>
        </c:spPr>
        <c:crossAx val="34142015"/>
        <c:crosses val="autoZero"/>
        <c:auto val="1"/>
        <c:lblOffset val="100"/>
        <c:tickLblSkip val="1"/>
        <c:noMultiLvlLbl val="0"/>
      </c:catAx>
      <c:valAx>
        <c:axId val="34142015"/>
        <c:scaling>
          <c:orientation val="minMax"/>
        </c:scaling>
        <c:axPos val="l"/>
        <c:majorGridlines>
          <c:spPr>
            <a:ln w="3175">
              <a:solidFill>
                <a:srgbClr val="969696"/>
              </a:solidFill>
              <a:prstDash val="sysDot"/>
            </a:ln>
          </c:spPr>
        </c:majorGridlines>
        <c:delete val="0"/>
        <c:numFmt formatCode="\$#,##0_);[Red]\(\$#,##0\)" sourceLinked="0"/>
        <c:majorTickMark val="out"/>
        <c:minorTickMark val="none"/>
        <c:tickLblPos val="nextTo"/>
        <c:spPr>
          <a:ln w="3175">
            <a:solidFill>
              <a:srgbClr val="000000"/>
            </a:solidFill>
          </a:ln>
        </c:spPr>
        <c:crossAx val="18706638"/>
        <c:crossesAt val="1"/>
        <c:crossBetween val="between"/>
        <c:dispUnits/>
      </c:valAx>
      <c:spPr>
        <a:noFill/>
        <a:ln w="12700">
          <a:solidFill>
            <a:srgbClr val="808080"/>
          </a:solidFill>
        </a:ln>
      </c:spPr>
    </c:plotArea>
    <c:legend>
      <c:legendPos val="b"/>
      <c:layout>
        <c:manualLayout>
          <c:xMode val="edge"/>
          <c:yMode val="edge"/>
          <c:x val="0.239"/>
          <c:y val="0.93075"/>
          <c:w val="0.583"/>
          <c:h val="0.069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GF Unreserved Fund Balance, Pre- &amp; Post-Adjustment</a:t>
            </a:r>
          </a:p>
        </c:rich>
      </c:tx>
      <c:layout>
        <c:manualLayout>
          <c:xMode val="factor"/>
          <c:yMode val="factor"/>
          <c:x val="0.0165"/>
          <c:y val="0"/>
        </c:manualLayout>
      </c:layout>
      <c:spPr>
        <a:noFill/>
        <a:ln>
          <a:noFill/>
        </a:ln>
      </c:spPr>
    </c:title>
    <c:plotArea>
      <c:layout>
        <c:manualLayout>
          <c:xMode val="edge"/>
          <c:yMode val="edge"/>
          <c:x val="0.02075"/>
          <c:y val="0.10975"/>
          <c:w val="0.9585"/>
          <c:h val="0.82175"/>
        </c:manualLayout>
      </c:layout>
      <c:lineChart>
        <c:grouping val="standard"/>
        <c:varyColors val="0"/>
        <c:ser>
          <c:idx val="0"/>
          <c:order val="0"/>
          <c:tx>
            <c:strRef>
              <c:f>'Major Fund Summary'!#REF!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numRef>
          </c:cat>
          <c:val>
            <c:numRef>
              <c:f>'Major Fund Summary'!#REF!</c:f>
              <c:numCache>
                <c:ptCount val="1"/>
                <c:pt idx="0">
                  <c:v>1</c:v>
                </c:pt>
              </c:numCache>
            </c:numRef>
          </c:val>
          <c:smooth val="0"/>
        </c:ser>
        <c:ser>
          <c:idx val="1"/>
          <c:order val="1"/>
          <c:tx>
            <c:strRef>
              <c:f>'Major Fund Summary'!$B$12</c:f>
              <c:strCache>
                <c:ptCount val="1"/>
                <c:pt idx="0">
                  <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numRef>
          </c:cat>
          <c:val>
            <c:numRef>
              <c:f>'Major Fund Summary'!$C$12:$K$12</c:f>
              <c:numCache/>
            </c:numRef>
          </c:val>
          <c:smooth val="0"/>
        </c:ser>
        <c:marker val="1"/>
        <c:axId val="66327178"/>
        <c:axId val="60073691"/>
      </c:lineChart>
      <c:catAx>
        <c:axId val="66327178"/>
        <c:scaling>
          <c:orientation val="minMax"/>
        </c:scaling>
        <c:axPos val="b"/>
        <c:delete val="0"/>
        <c:numFmt formatCode="General" sourceLinked="1"/>
        <c:majorTickMark val="out"/>
        <c:minorTickMark val="none"/>
        <c:tickLblPos val="nextTo"/>
        <c:spPr>
          <a:ln w="3175">
            <a:solidFill>
              <a:srgbClr val="000000"/>
            </a:solidFill>
          </a:ln>
        </c:spPr>
        <c:crossAx val="60073691"/>
        <c:crosses val="autoZero"/>
        <c:auto val="1"/>
        <c:lblOffset val="100"/>
        <c:tickLblSkip val="1"/>
        <c:noMultiLvlLbl val="0"/>
      </c:catAx>
      <c:valAx>
        <c:axId val="60073691"/>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66327178"/>
        <c:crossesAt val="1"/>
        <c:crossBetween val="between"/>
        <c:dispUnits/>
      </c:valAx>
      <c:spPr>
        <a:noFill/>
        <a:ln w="12700">
          <a:solidFill>
            <a:srgbClr val="808080"/>
          </a:solidFill>
        </a:ln>
      </c:spPr>
    </c:plotArea>
    <c:legend>
      <c:legendPos val="b"/>
      <c:layout>
        <c:manualLayout>
          <c:xMode val="edge"/>
          <c:yMode val="edge"/>
          <c:x val="0.41275"/>
          <c:y val="0.9515"/>
          <c:w val="0.23025"/>
          <c:h val="0.0412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Water Fund Surplus (Deficit), Pre- &amp; Post-Adjustment</a:t>
            </a:r>
          </a:p>
        </c:rich>
      </c:tx>
      <c:layout>
        <c:manualLayout>
          <c:xMode val="factor"/>
          <c:yMode val="factor"/>
          <c:x val="0.02075"/>
          <c:y val="0"/>
        </c:manualLayout>
      </c:layout>
      <c:spPr>
        <a:noFill/>
        <a:ln>
          <a:noFill/>
        </a:ln>
      </c:spPr>
    </c:title>
    <c:plotArea>
      <c:layout>
        <c:manualLayout>
          <c:xMode val="edge"/>
          <c:yMode val="edge"/>
          <c:x val="0.02075"/>
          <c:y val="0.18875"/>
          <c:w val="0.9585"/>
          <c:h val="0.66825"/>
        </c:manualLayout>
      </c:layout>
      <c:lineChart>
        <c:grouping val="standard"/>
        <c:varyColors val="0"/>
        <c:ser>
          <c:idx val="0"/>
          <c:order val="0"/>
          <c:tx>
            <c:strRef>
              <c:f>'Major Fund Summary'!$B$16</c:f>
              <c:strCache>
                <c:ptCount val="1"/>
                <c:pt idx="0">
                  <c:v>Surplus (Deficit)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numRef>
          </c:cat>
          <c:val>
            <c:numRef>
              <c:f>'Major Fund Summary'!$C$16:$K$16</c:f>
              <c:numCache/>
            </c:numRef>
          </c:val>
          <c:smooth val="0"/>
        </c:ser>
        <c:ser>
          <c:idx val="1"/>
          <c:order val="1"/>
          <c:tx>
            <c:strRef>
              <c:f>'Major Fund Summary'!#REF!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numRef>
          </c:cat>
          <c:val>
            <c:numRef>
              <c:f>'Major Fund Summary'!#REF!</c:f>
              <c:numCache>
                <c:ptCount val="1"/>
                <c:pt idx="0">
                  <c:v>1</c:v>
                </c:pt>
              </c:numCache>
            </c:numRef>
          </c:val>
          <c:smooth val="0"/>
        </c:ser>
        <c:marker val="1"/>
        <c:axId val="3792308"/>
        <c:axId val="34130773"/>
      </c:lineChart>
      <c:catAx>
        <c:axId val="3792308"/>
        <c:scaling>
          <c:orientation val="minMax"/>
        </c:scaling>
        <c:axPos val="b"/>
        <c:delete val="0"/>
        <c:numFmt formatCode="General" sourceLinked="1"/>
        <c:majorTickMark val="out"/>
        <c:minorTickMark val="none"/>
        <c:tickLblPos val="nextTo"/>
        <c:spPr>
          <a:ln w="3175">
            <a:solidFill>
              <a:srgbClr val="000000"/>
            </a:solidFill>
          </a:ln>
        </c:spPr>
        <c:crossAx val="34130773"/>
        <c:crosses val="autoZero"/>
        <c:auto val="1"/>
        <c:lblOffset val="100"/>
        <c:tickLblSkip val="1"/>
        <c:noMultiLvlLbl val="0"/>
      </c:catAx>
      <c:valAx>
        <c:axId val="3413077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3792308"/>
        <c:crossesAt val="1"/>
        <c:crossBetween val="between"/>
        <c:dispUnits/>
      </c:valAx>
      <c:spPr>
        <a:noFill/>
        <a:ln w="12700">
          <a:solidFill>
            <a:srgbClr val="808080"/>
          </a:solidFill>
        </a:ln>
      </c:spPr>
    </c:plotArea>
    <c:legend>
      <c:legendPos val="b"/>
      <c:layout>
        <c:manualLayout>
          <c:xMode val="edge"/>
          <c:yMode val="edge"/>
          <c:x val="0.32375"/>
          <c:y val="0.898"/>
          <c:w val="0.40875"/>
          <c:h val="0.086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Sewer Fund Surplus (Deficit), Pre- &amp; Post-Adjustment</a:t>
            </a:r>
          </a:p>
        </c:rich>
      </c:tx>
      <c:layout>
        <c:manualLayout>
          <c:xMode val="factor"/>
          <c:yMode val="factor"/>
          <c:x val="0.01875"/>
          <c:y val="0"/>
        </c:manualLayout>
      </c:layout>
      <c:spPr>
        <a:noFill/>
        <a:ln>
          <a:noFill/>
        </a:ln>
      </c:spPr>
    </c:title>
    <c:plotArea>
      <c:layout>
        <c:manualLayout>
          <c:xMode val="edge"/>
          <c:yMode val="edge"/>
          <c:x val="0.02075"/>
          <c:y val="0.18875"/>
          <c:w val="0.9585"/>
          <c:h val="0.66825"/>
        </c:manualLayout>
      </c:layout>
      <c:lineChart>
        <c:grouping val="standard"/>
        <c:varyColors val="0"/>
        <c:ser>
          <c:idx val="0"/>
          <c:order val="0"/>
          <c:tx>
            <c:strRef>
              <c:f>'Major Fund Summary'!$B$22</c:f>
              <c:strCache>
                <c:ptCount val="1"/>
                <c:pt idx="0">
                  <c:v>Surplus (Deficit)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numRef>
          </c:cat>
          <c:val>
            <c:numRef>
              <c:f>'Major Fund Summary'!$C$22:$K$22</c:f>
              <c:numCache/>
            </c:numRef>
          </c:val>
          <c:smooth val="0"/>
        </c:ser>
        <c:ser>
          <c:idx val="1"/>
          <c:order val="1"/>
          <c:tx>
            <c:strRef>
              <c:f>'Major Fund Summary'!#REF!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numRef>
          </c:cat>
          <c:val>
            <c:numRef>
              <c:f>'Major Fund Summary'!#REF!</c:f>
              <c:numCache>
                <c:ptCount val="1"/>
                <c:pt idx="0">
                  <c:v>1</c:v>
                </c:pt>
              </c:numCache>
            </c:numRef>
          </c:val>
          <c:smooth val="0"/>
        </c:ser>
        <c:marker val="1"/>
        <c:axId val="38741502"/>
        <c:axId val="13129199"/>
      </c:lineChart>
      <c:catAx>
        <c:axId val="38741502"/>
        <c:scaling>
          <c:orientation val="minMax"/>
        </c:scaling>
        <c:axPos val="b"/>
        <c:delete val="0"/>
        <c:numFmt formatCode="General" sourceLinked="1"/>
        <c:majorTickMark val="out"/>
        <c:minorTickMark val="none"/>
        <c:tickLblPos val="nextTo"/>
        <c:spPr>
          <a:ln w="3175">
            <a:solidFill>
              <a:srgbClr val="000000"/>
            </a:solidFill>
          </a:ln>
        </c:spPr>
        <c:crossAx val="13129199"/>
        <c:crosses val="autoZero"/>
        <c:auto val="1"/>
        <c:lblOffset val="100"/>
        <c:tickLblSkip val="1"/>
        <c:noMultiLvlLbl val="0"/>
      </c:catAx>
      <c:valAx>
        <c:axId val="13129199"/>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38741502"/>
        <c:crossesAt val="1"/>
        <c:crossBetween val="between"/>
        <c:dispUnits/>
      </c:valAx>
      <c:spPr>
        <a:noFill/>
        <a:ln w="12700">
          <a:solidFill>
            <a:srgbClr val="808080"/>
          </a:solidFill>
        </a:ln>
      </c:spPr>
    </c:plotArea>
    <c:legend>
      <c:legendPos val="b"/>
      <c:layout>
        <c:manualLayout>
          <c:xMode val="edge"/>
          <c:yMode val="edge"/>
          <c:x val="0.32375"/>
          <c:y val="0.898"/>
          <c:w val="0.40875"/>
          <c:h val="0.086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Unrestricted Fund Balance (Budgetary Reserves) Necessary to Cover Projected GF Budget Gaps, No Other Changes</a:t>
            </a:r>
          </a:p>
        </c:rich>
      </c:tx>
      <c:layout>
        <c:manualLayout>
          <c:xMode val="factor"/>
          <c:yMode val="factor"/>
          <c:x val="0.00375"/>
          <c:y val="0"/>
        </c:manualLayout>
      </c:layout>
      <c:spPr>
        <a:noFill/>
        <a:ln>
          <a:noFill/>
        </a:ln>
      </c:spPr>
    </c:title>
    <c:plotArea>
      <c:layout>
        <c:manualLayout>
          <c:xMode val="edge"/>
          <c:yMode val="edge"/>
          <c:x val="0"/>
          <c:y val="0.14525"/>
          <c:w val="0.99425"/>
          <c:h val="0.757"/>
        </c:manualLayout>
      </c:layout>
      <c:barChart>
        <c:barDir val="col"/>
        <c:grouping val="stacked"/>
        <c:varyColors val="0"/>
        <c:ser>
          <c:idx val="0"/>
          <c:order val="0"/>
          <c:tx>
            <c:strRef>
              <c:f>'GF Balances'!$B$102</c:f>
              <c:strCache>
                <c:ptCount val="1"/>
                <c:pt idx="0">
                  <c:v>Actual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Balances'!$C$101:$F$101,'GF Balances'!$G$101,'GF Balances'!$H$101:$K$101)</c:f>
              <c:numCache>
                <c:ptCount val="9"/>
                <c:pt idx="0">
                  <c:v>2007</c:v>
                </c:pt>
                <c:pt idx="1">
                  <c:v>2008</c:v>
                </c:pt>
                <c:pt idx="2">
                  <c:v>2009</c:v>
                </c:pt>
                <c:pt idx="3">
                  <c:v>2010</c:v>
                </c:pt>
                <c:pt idx="4">
                  <c:v>2011</c:v>
                </c:pt>
                <c:pt idx="5">
                  <c:v>2012</c:v>
                </c:pt>
                <c:pt idx="6">
                  <c:v>2013</c:v>
                </c:pt>
                <c:pt idx="7">
                  <c:v>2014</c:v>
                </c:pt>
                <c:pt idx="8">
                  <c:v>2015</c:v>
                </c:pt>
              </c:numCache>
            </c:numRef>
          </c:cat>
          <c:val>
            <c:numRef>
              <c:f>('GF Balances'!$C$102:$F$102,'GF Balances'!$G$102,'GF Balances'!$H$102:$K$102)</c:f>
              <c:numCache>
                <c:ptCount val="9"/>
                <c:pt idx="0">
                  <c:v>0</c:v>
                </c:pt>
                <c:pt idx="1">
                  <c:v>0</c:v>
                </c:pt>
                <c:pt idx="2">
                  <c:v>0</c:v>
                </c:pt>
                <c:pt idx="3">
                  <c:v>0</c:v>
                </c:pt>
              </c:numCache>
            </c:numRef>
          </c:val>
        </c:ser>
        <c:ser>
          <c:idx val="1"/>
          <c:order val="1"/>
          <c:tx>
            <c:strRef>
              <c:f>'GF Balances'!$B$103</c:f>
              <c:strCache>
                <c:ptCount val="1"/>
                <c:pt idx="0">
                  <c:v>Current</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Balances'!$C$101:$F$101,'GF Balances'!$G$101,'GF Balances'!$H$101:$K$101)</c:f>
              <c:numCache>
                <c:ptCount val="9"/>
                <c:pt idx="0">
                  <c:v>2007</c:v>
                </c:pt>
                <c:pt idx="1">
                  <c:v>2008</c:v>
                </c:pt>
                <c:pt idx="2">
                  <c:v>2009</c:v>
                </c:pt>
                <c:pt idx="3">
                  <c:v>2010</c:v>
                </c:pt>
                <c:pt idx="4">
                  <c:v>2011</c:v>
                </c:pt>
                <c:pt idx="5">
                  <c:v>2012</c:v>
                </c:pt>
                <c:pt idx="6">
                  <c:v>2013</c:v>
                </c:pt>
                <c:pt idx="7">
                  <c:v>2014</c:v>
                </c:pt>
                <c:pt idx="8">
                  <c:v>2015</c:v>
                </c:pt>
              </c:numCache>
            </c:numRef>
          </c:cat>
          <c:val>
            <c:numRef>
              <c:f>('GF Balances'!$C$103:$F$103,'GF Balances'!$G$103,'GF Balances'!$H$103:$K$103)</c:f>
              <c:numCache>
                <c:ptCount val="9"/>
                <c:pt idx="4">
                  <c:v>0</c:v>
                </c:pt>
              </c:numCache>
            </c:numRef>
          </c:val>
        </c:ser>
        <c:ser>
          <c:idx val="2"/>
          <c:order val="2"/>
          <c:tx>
            <c:strRef>
              <c:f>'GF Balances'!$B$104</c:f>
              <c:strCache>
                <c:ptCount val="1"/>
                <c:pt idx="0">
                  <c:v>Projected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Balances'!$C$101:$F$101,'GF Balances'!$G$101,'GF Balances'!$H$101:$K$101)</c:f>
              <c:numCache>
                <c:ptCount val="9"/>
                <c:pt idx="0">
                  <c:v>2007</c:v>
                </c:pt>
                <c:pt idx="1">
                  <c:v>2008</c:v>
                </c:pt>
                <c:pt idx="2">
                  <c:v>2009</c:v>
                </c:pt>
                <c:pt idx="3">
                  <c:v>2010</c:v>
                </c:pt>
                <c:pt idx="4">
                  <c:v>2011</c:v>
                </c:pt>
                <c:pt idx="5">
                  <c:v>2012</c:v>
                </c:pt>
                <c:pt idx="6">
                  <c:v>2013</c:v>
                </c:pt>
                <c:pt idx="7">
                  <c:v>2014</c:v>
                </c:pt>
                <c:pt idx="8">
                  <c:v>2015</c:v>
                </c:pt>
              </c:numCache>
            </c:numRef>
          </c:cat>
          <c:val>
            <c:numRef>
              <c:f>('GF Balances'!$C$104:$F$104,'GF Balances'!$G$104,'GF Balances'!$H$104:$K$104)</c:f>
              <c:numCache>
                <c:ptCount val="9"/>
                <c:pt idx="5">
                  <c:v>0</c:v>
                </c:pt>
                <c:pt idx="6">
                  <c:v>0</c:v>
                </c:pt>
                <c:pt idx="7">
                  <c:v>0</c:v>
                </c:pt>
                <c:pt idx="8">
                  <c:v>0</c:v>
                </c:pt>
              </c:numCache>
            </c:numRef>
          </c:val>
        </c:ser>
        <c:overlap val="100"/>
        <c:axId val="51053928"/>
        <c:axId val="56832169"/>
      </c:barChart>
      <c:catAx>
        <c:axId val="510539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832169"/>
        <c:crosses val="autoZero"/>
        <c:auto val="1"/>
        <c:lblOffset val="100"/>
        <c:tickLblSkip val="1"/>
        <c:noMultiLvlLbl val="0"/>
      </c:catAx>
      <c:valAx>
        <c:axId val="56832169"/>
        <c:scaling>
          <c:orientation val="minMax"/>
        </c:scaling>
        <c:axPos val="l"/>
        <c:majorGridlines>
          <c:spPr>
            <a:ln w="3175">
              <a:solidFill>
                <a:srgbClr val="969696"/>
              </a:solidFill>
              <a:prstDash val="sysDot"/>
            </a:ln>
          </c:spPr>
        </c:majorGridlines>
        <c:delete val="0"/>
        <c:numFmt formatCode="\$#,##0_);[Red]\(\$#,##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053928"/>
        <c:crossesAt val="1"/>
        <c:crossBetween val="between"/>
        <c:dispUnits/>
      </c:valAx>
      <c:spPr>
        <a:noFill/>
        <a:ln w="12700">
          <a:solidFill>
            <a:srgbClr val="808080"/>
          </a:solidFill>
        </a:ln>
      </c:spPr>
    </c:plotArea>
    <c:legend>
      <c:legendPos val="b"/>
      <c:layout>
        <c:manualLayout>
          <c:xMode val="edge"/>
          <c:yMode val="edge"/>
          <c:x val="0.2805"/>
          <c:y val="0.899"/>
          <c:w val="0.44625"/>
          <c:h val="0.074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Property Tax Levy
Necessary to Cover Projected Budget Gaps</a:t>
            </a:r>
          </a:p>
        </c:rich>
      </c:tx>
      <c:layout>
        <c:manualLayout>
          <c:xMode val="factor"/>
          <c:yMode val="factor"/>
          <c:x val="-0.00375"/>
          <c:y val="-0.0055"/>
        </c:manualLayout>
      </c:layout>
      <c:spPr>
        <a:noFill/>
        <a:ln>
          <a:noFill/>
        </a:ln>
      </c:spPr>
    </c:title>
    <c:plotArea>
      <c:layout>
        <c:manualLayout>
          <c:xMode val="edge"/>
          <c:yMode val="edge"/>
          <c:x val="0.015"/>
          <c:y val="0.1565"/>
          <c:w val="0.984"/>
          <c:h val="0.703"/>
        </c:manualLayout>
      </c:layout>
      <c:barChart>
        <c:barDir val="col"/>
        <c:grouping val="clustered"/>
        <c:varyColors val="0"/>
        <c:ser>
          <c:idx val="1"/>
          <c:order val="0"/>
          <c:tx>
            <c:strRef>
              <c:f>'Real Property Tax Worksheet'!$B$56</c:f>
              <c:strCache>
                <c:ptCount val="1"/>
                <c:pt idx="0">
                  <c:v>Levy Subject to Limit, No Local Actions</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'Real Property Tax Worksheet'!$C$5:$K$5</c:f>
              <c:numCache>
                <c:ptCount val="9"/>
                <c:pt idx="0">
                  <c:v>2007</c:v>
                </c:pt>
                <c:pt idx="1">
                  <c:v>2008</c:v>
                </c:pt>
                <c:pt idx="2">
                  <c:v>2009</c:v>
                </c:pt>
                <c:pt idx="3">
                  <c:v>2010</c:v>
                </c:pt>
                <c:pt idx="4">
                  <c:v>2011</c:v>
                </c:pt>
                <c:pt idx="5">
                  <c:v>2012</c:v>
                </c:pt>
                <c:pt idx="6">
                  <c:v>2013</c:v>
                </c:pt>
                <c:pt idx="7">
                  <c:v>2014</c:v>
                </c:pt>
                <c:pt idx="8">
                  <c:v>2015</c:v>
                </c:pt>
              </c:numCache>
            </c:numRef>
          </c:cat>
          <c:val>
            <c:numRef>
              <c:f>'Real Property Tax Worksheet'!$C$56:$K$56</c:f>
              <c:numCache>
                <c:ptCount val="9"/>
                <c:pt idx="0">
                  <c:v>0</c:v>
                </c:pt>
                <c:pt idx="1">
                  <c:v>0</c:v>
                </c:pt>
                <c:pt idx="2">
                  <c:v>0</c:v>
                </c:pt>
                <c:pt idx="3">
                  <c:v>0</c:v>
                </c:pt>
                <c:pt idx="4">
                  <c:v>0</c:v>
                </c:pt>
                <c:pt idx="5">
                  <c:v>0</c:v>
                </c:pt>
                <c:pt idx="6">
                  <c:v>0</c:v>
                </c:pt>
                <c:pt idx="7">
                  <c:v>0</c:v>
                </c:pt>
                <c:pt idx="8">
                  <c:v>0</c:v>
                </c:pt>
              </c:numCache>
            </c:numRef>
          </c:val>
        </c:ser>
        <c:ser>
          <c:idx val="0"/>
          <c:order val="1"/>
          <c:tx>
            <c:strRef>
              <c:f>'Real Property Tax Worksheet'!$B$57</c:f>
              <c:strCache>
                <c:ptCount val="1"/>
                <c:pt idx="0">
                  <c:v>Levy Subject to Limit After Local Actions</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'Real Property Tax Worksheet'!$C$5:$K$5</c:f>
              <c:numCache>
                <c:ptCount val="9"/>
                <c:pt idx="0">
                  <c:v>2007</c:v>
                </c:pt>
                <c:pt idx="1">
                  <c:v>2008</c:v>
                </c:pt>
                <c:pt idx="2">
                  <c:v>2009</c:v>
                </c:pt>
                <c:pt idx="3">
                  <c:v>2010</c:v>
                </c:pt>
                <c:pt idx="4">
                  <c:v>2011</c:v>
                </c:pt>
                <c:pt idx="5">
                  <c:v>2012</c:v>
                </c:pt>
                <c:pt idx="6">
                  <c:v>2013</c:v>
                </c:pt>
                <c:pt idx="7">
                  <c:v>2014</c:v>
                </c:pt>
                <c:pt idx="8">
                  <c:v>2015</c:v>
                </c:pt>
              </c:numCache>
            </c:numRef>
          </c:cat>
          <c:val>
            <c:numRef>
              <c:f>'Real Property Tax Worksheet'!$C$57:$K$57</c:f>
              <c:numCache>
                <c:ptCount val="9"/>
                <c:pt idx="0">
                  <c:v>0</c:v>
                </c:pt>
                <c:pt idx="1">
                  <c:v>0</c:v>
                </c:pt>
                <c:pt idx="2">
                  <c:v>0</c:v>
                </c:pt>
                <c:pt idx="3">
                  <c:v>0</c:v>
                </c:pt>
                <c:pt idx="4">
                  <c:v>0</c:v>
                </c:pt>
                <c:pt idx="5">
                  <c:v>0</c:v>
                </c:pt>
                <c:pt idx="6">
                  <c:v>0</c:v>
                </c:pt>
                <c:pt idx="7">
                  <c:v>0</c:v>
                </c:pt>
                <c:pt idx="8">
                  <c:v>0</c:v>
                </c:pt>
              </c:numCache>
            </c:numRef>
          </c:val>
        </c:ser>
        <c:gapWidth val="100"/>
        <c:axId val="41727474"/>
        <c:axId val="40002947"/>
      </c:barChart>
      <c:lineChart>
        <c:grouping val="standard"/>
        <c:varyColors val="0"/>
        <c:ser>
          <c:idx val="2"/>
          <c:order val="2"/>
          <c:tx>
            <c:strRef>
              <c:f>'Real Property Tax Worksheet'!$B$58</c:f>
              <c:strCache>
                <c:ptCount val="1"/>
                <c:pt idx="0">
                  <c:v>Property Tax Limit</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'Real Property Tax Worksheet'!$C$58:$K$58</c:f>
              <c:numCache>
                <c:ptCount val="9"/>
                <c:pt idx="0">
                  <c:v>0</c:v>
                </c:pt>
                <c:pt idx="1">
                  <c:v>0</c:v>
                </c:pt>
                <c:pt idx="2">
                  <c:v>0</c:v>
                </c:pt>
                <c:pt idx="3">
                  <c:v>0</c:v>
                </c:pt>
                <c:pt idx="4">
                  <c:v>0</c:v>
                </c:pt>
                <c:pt idx="5">
                  <c:v>0</c:v>
                </c:pt>
                <c:pt idx="6">
                  <c:v>0</c:v>
                </c:pt>
                <c:pt idx="7">
                  <c:v>0</c:v>
                </c:pt>
                <c:pt idx="8">
                  <c:v>0</c:v>
                </c:pt>
              </c:numCache>
            </c:numRef>
          </c:val>
          <c:smooth val="0"/>
        </c:ser>
        <c:ser>
          <c:idx val="3"/>
          <c:order val="3"/>
          <c:tx>
            <c:strRef>
              <c:f>'Real Property Tax Worksheet'!$B$59</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Tax Limit</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val>
            <c:numRef>
              <c:f>'Real Property Tax Worksheet'!$C$59:$K$59</c:f>
              <c:numCache>
                <c:ptCount val="9"/>
              </c:numCache>
            </c:numRef>
          </c:val>
          <c:smooth val="0"/>
        </c:ser>
        <c:axId val="24482204"/>
        <c:axId val="19013245"/>
      </c:lineChart>
      <c:catAx>
        <c:axId val="41727474"/>
        <c:scaling>
          <c:orientation val="minMax"/>
        </c:scaling>
        <c:axPos val="b"/>
        <c:delete val="0"/>
        <c:numFmt formatCode="General" sourceLinked="1"/>
        <c:majorTickMark val="cross"/>
        <c:minorTickMark val="none"/>
        <c:tickLblPos val="low"/>
        <c:spPr>
          <a:ln w="3175">
            <a:solidFill>
              <a:srgbClr val="000000"/>
            </a:solidFill>
          </a:ln>
        </c:spPr>
        <c:crossAx val="40002947"/>
        <c:crosses val="autoZero"/>
        <c:auto val="0"/>
        <c:lblOffset val="100"/>
        <c:tickLblSkip val="1"/>
        <c:noMultiLvlLbl val="0"/>
      </c:catAx>
      <c:valAx>
        <c:axId val="40002947"/>
        <c:scaling>
          <c:orientation val="minMax"/>
        </c:scaling>
        <c:axPos val="l"/>
        <c:majorGridlines>
          <c:spPr>
            <a:ln w="3175">
              <a:solidFill>
                <a:srgbClr val="C0C0C0"/>
              </a:solidFill>
              <a:prstDash val="sysDot"/>
            </a:ln>
          </c:spPr>
        </c:majorGridlines>
        <c:delete val="0"/>
        <c:numFmt formatCode="\$#,##0_);[Red]\(\$#,##0\)" sourceLinked="0"/>
        <c:majorTickMark val="cross"/>
        <c:minorTickMark val="none"/>
        <c:tickLblPos val="nextTo"/>
        <c:spPr>
          <a:ln w="3175">
            <a:solidFill>
              <a:srgbClr val="000000"/>
            </a:solidFill>
          </a:ln>
        </c:spPr>
        <c:crossAx val="41727474"/>
        <c:crossesAt val="1"/>
        <c:crossBetween val="between"/>
        <c:dispUnits/>
      </c:valAx>
      <c:catAx>
        <c:axId val="24482204"/>
        <c:scaling>
          <c:orientation val="minMax"/>
        </c:scaling>
        <c:axPos val="b"/>
        <c:delete val="1"/>
        <c:majorTickMark val="out"/>
        <c:minorTickMark val="none"/>
        <c:tickLblPos val="none"/>
        <c:crossAx val="19013245"/>
        <c:crosses val="autoZero"/>
        <c:auto val="0"/>
        <c:lblOffset val="100"/>
        <c:tickLblSkip val="1"/>
        <c:noMultiLvlLbl val="0"/>
      </c:catAx>
      <c:valAx>
        <c:axId val="19013245"/>
        <c:scaling>
          <c:orientation val="minMax"/>
        </c:scaling>
        <c:axPos val="l"/>
        <c:delete val="1"/>
        <c:majorTickMark val="out"/>
        <c:minorTickMark val="none"/>
        <c:tickLblPos val="none"/>
        <c:crossAx val="24482204"/>
        <c:crossesAt val="1"/>
        <c:crossBetween val="between"/>
        <c:dispUnits/>
      </c:valAx>
      <c:spPr>
        <a:noFill/>
        <a:ln w="12700">
          <a:solidFill>
            <a:srgbClr val="808080"/>
          </a:solidFill>
        </a:ln>
      </c:spPr>
    </c:plotArea>
    <c:legend>
      <c:legendPos val="b"/>
      <c:layout>
        <c:manualLayout>
          <c:xMode val="edge"/>
          <c:yMode val="edge"/>
          <c:x val="0.1245"/>
          <c:y val="0.8805"/>
          <c:w val="0.7925"/>
          <c:h val="0.119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Dependence on Nonrecurring Revenue Sources
as a Percent of Revenue, All Major Funds</a:t>
            </a:r>
          </a:p>
        </c:rich>
      </c:tx>
      <c:layout>
        <c:manualLayout>
          <c:xMode val="factor"/>
          <c:yMode val="factor"/>
          <c:x val="0.00575"/>
          <c:y val="0"/>
        </c:manualLayout>
      </c:layout>
      <c:spPr>
        <a:noFill/>
        <a:ln>
          <a:noFill/>
        </a:ln>
      </c:spPr>
    </c:title>
    <c:plotArea>
      <c:layout>
        <c:manualLayout>
          <c:xMode val="edge"/>
          <c:yMode val="edge"/>
          <c:x val="0"/>
          <c:y val="0.1635"/>
          <c:w val="0.99425"/>
          <c:h val="0.71975"/>
        </c:manualLayout>
      </c:layout>
      <c:barChart>
        <c:barDir val="col"/>
        <c:grouping val="stacked"/>
        <c:varyColors val="0"/>
        <c:ser>
          <c:idx val="0"/>
          <c:order val="0"/>
          <c:tx>
            <c:strRef>
              <c:f>'GF Revenue'!$B$89</c:f>
              <c:strCache>
                <c:ptCount val="1"/>
                <c:pt idx="0">
                  <c:v>Actual</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Revenue'!$C$88:$K$88</c:f>
              <c:numCache>
                <c:ptCount val="9"/>
                <c:pt idx="0">
                  <c:v>2007</c:v>
                </c:pt>
                <c:pt idx="1">
                  <c:v>2008</c:v>
                </c:pt>
                <c:pt idx="2">
                  <c:v>2009</c:v>
                </c:pt>
                <c:pt idx="3">
                  <c:v>2010</c:v>
                </c:pt>
                <c:pt idx="4">
                  <c:v>2011</c:v>
                </c:pt>
                <c:pt idx="5">
                  <c:v>2012</c:v>
                </c:pt>
                <c:pt idx="6">
                  <c:v>2013</c:v>
                </c:pt>
                <c:pt idx="7">
                  <c:v>2014</c:v>
                </c:pt>
                <c:pt idx="8">
                  <c:v>2015</c:v>
                </c:pt>
              </c:numCache>
            </c:numRef>
          </c:cat>
          <c:val>
            <c:numRef>
              <c:f>'GF Revenue'!$C$89:$K$89</c:f>
              <c:numCache>
                <c:ptCount val="9"/>
                <c:pt idx="0">
                  <c:v>0</c:v>
                </c:pt>
                <c:pt idx="1">
                  <c:v>0</c:v>
                </c:pt>
                <c:pt idx="2">
                  <c:v>0</c:v>
                </c:pt>
                <c:pt idx="3">
                  <c:v>0</c:v>
                </c:pt>
              </c:numCache>
            </c:numRef>
          </c:val>
        </c:ser>
        <c:ser>
          <c:idx val="1"/>
          <c:order val="1"/>
          <c:tx>
            <c:strRef>
              <c:f>'GF Revenue'!$B$90</c:f>
              <c:strCache>
                <c:ptCount val="1"/>
                <c:pt idx="0">
                  <c:v>Estimated</c:v>
                </c:pt>
              </c:strCache>
            </c:strRef>
          </c:tx>
          <c:spPr>
            <a:pattFill prst="wdDn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Revenue'!$C$88:$K$88</c:f>
              <c:numCache>
                <c:ptCount val="9"/>
                <c:pt idx="0">
                  <c:v>2007</c:v>
                </c:pt>
                <c:pt idx="1">
                  <c:v>2008</c:v>
                </c:pt>
                <c:pt idx="2">
                  <c:v>2009</c:v>
                </c:pt>
                <c:pt idx="3">
                  <c:v>2010</c:v>
                </c:pt>
                <c:pt idx="4">
                  <c:v>2011</c:v>
                </c:pt>
                <c:pt idx="5">
                  <c:v>2012</c:v>
                </c:pt>
                <c:pt idx="6">
                  <c:v>2013</c:v>
                </c:pt>
                <c:pt idx="7">
                  <c:v>2014</c:v>
                </c:pt>
                <c:pt idx="8">
                  <c:v>2015</c:v>
                </c:pt>
              </c:numCache>
            </c:numRef>
          </c:cat>
          <c:val>
            <c:numRef>
              <c:f>'GF Revenue'!$C$90:$K$90</c:f>
              <c:numCache>
                <c:ptCount val="9"/>
                <c:pt idx="4">
                  <c:v>0</c:v>
                </c:pt>
              </c:numCache>
            </c:numRef>
          </c:val>
        </c:ser>
        <c:ser>
          <c:idx val="2"/>
          <c:order val="2"/>
          <c:tx>
            <c:strRef>
              <c:f>'GF Revenue'!$B$91</c:f>
              <c:strCache>
                <c:ptCount val="1"/>
                <c:pt idx="0">
                  <c:v>Projected</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'GF Revenue'!$C$88:$K$88</c:f>
              <c:numCache>
                <c:ptCount val="9"/>
                <c:pt idx="0">
                  <c:v>2007</c:v>
                </c:pt>
                <c:pt idx="1">
                  <c:v>2008</c:v>
                </c:pt>
                <c:pt idx="2">
                  <c:v>2009</c:v>
                </c:pt>
                <c:pt idx="3">
                  <c:v>2010</c:v>
                </c:pt>
                <c:pt idx="4">
                  <c:v>2011</c:v>
                </c:pt>
                <c:pt idx="5">
                  <c:v>2012</c:v>
                </c:pt>
                <c:pt idx="6">
                  <c:v>2013</c:v>
                </c:pt>
                <c:pt idx="7">
                  <c:v>2014</c:v>
                </c:pt>
                <c:pt idx="8">
                  <c:v>2015</c:v>
                </c:pt>
              </c:numCache>
            </c:numRef>
          </c:cat>
          <c:val>
            <c:numRef>
              <c:f>'GF Revenue'!$C$91:$K$91</c:f>
              <c:numCache>
                <c:ptCount val="9"/>
                <c:pt idx="5">
                  <c:v>0</c:v>
                </c:pt>
                <c:pt idx="6">
                  <c:v>0</c:v>
                </c:pt>
                <c:pt idx="7">
                  <c:v>0</c:v>
                </c:pt>
                <c:pt idx="8">
                  <c:v>0</c:v>
                </c:pt>
              </c:numCache>
            </c:numRef>
          </c:val>
        </c:ser>
        <c:overlap val="100"/>
        <c:axId val="36901478"/>
        <c:axId val="63677847"/>
      </c:barChart>
      <c:catAx>
        <c:axId val="369014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677847"/>
        <c:crosses val="autoZero"/>
        <c:auto val="1"/>
        <c:lblOffset val="100"/>
        <c:tickLblSkip val="1"/>
        <c:noMultiLvlLbl val="0"/>
      </c:catAx>
      <c:valAx>
        <c:axId val="63677847"/>
        <c:scaling>
          <c:orientation val="minMax"/>
        </c:scaling>
        <c:axPos val="l"/>
        <c:majorGridlines>
          <c:spPr>
            <a:ln w="3175">
              <a:solidFill>
                <a:srgbClr val="969696"/>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901478"/>
        <c:crossesAt val="1"/>
        <c:crossBetween val="between"/>
        <c:dispUnits/>
      </c:valAx>
      <c:spPr>
        <a:noFill/>
        <a:ln w="12700">
          <a:solidFill>
            <a:srgbClr val="808080"/>
          </a:solidFill>
        </a:ln>
      </c:spPr>
    </c:plotArea>
    <c:legend>
      <c:legendPos val="b"/>
      <c:layout>
        <c:manualLayout>
          <c:xMode val="edge"/>
          <c:yMode val="edge"/>
          <c:x val="0.2605"/>
          <c:y val="0.901"/>
          <c:w val="0.48875"/>
          <c:h val="0.072"/>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General Fund: Revenues and Expenditures</a:t>
            </a:r>
          </a:p>
        </c:rich>
      </c:tx>
      <c:layout>
        <c:manualLayout>
          <c:xMode val="factor"/>
          <c:yMode val="factor"/>
          <c:x val="0.00475"/>
          <c:y val="0"/>
        </c:manualLayout>
      </c:layout>
      <c:spPr>
        <a:noFill/>
        <a:ln>
          <a:noFill/>
        </a:ln>
      </c:spPr>
    </c:title>
    <c:plotArea>
      <c:layout>
        <c:manualLayout>
          <c:xMode val="edge"/>
          <c:yMode val="edge"/>
          <c:x val="0.02425"/>
          <c:y val="0.15675"/>
          <c:w val="0.95125"/>
          <c:h val="0.72875"/>
        </c:manualLayout>
      </c:layout>
      <c:lineChart>
        <c:grouping val="standard"/>
        <c:varyColors val="0"/>
        <c:ser>
          <c:idx val="0"/>
          <c:order val="0"/>
          <c:tx>
            <c:strRef>
              <c:f>'Major Fund Summary'!$B$8</c:f>
              <c:strCache>
                <c:ptCount val="1"/>
                <c:pt idx="0">
                  <c:v>Revenues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Summary'!$C$8:$K$8</c:f>
              <c:numCache>
                <c:ptCount val="9"/>
                <c:pt idx="0">
                  <c:v>0</c:v>
                </c:pt>
                <c:pt idx="1">
                  <c:v>0</c:v>
                </c:pt>
                <c:pt idx="2">
                  <c:v>0</c:v>
                </c:pt>
                <c:pt idx="3">
                  <c:v>0</c:v>
                </c:pt>
                <c:pt idx="4">
                  <c:v>0</c:v>
                </c:pt>
                <c:pt idx="5">
                  <c:v>0</c:v>
                </c:pt>
                <c:pt idx="6">
                  <c:v>0</c:v>
                </c:pt>
                <c:pt idx="7">
                  <c:v>0</c:v>
                </c:pt>
                <c:pt idx="8">
                  <c:v>0</c:v>
                </c:pt>
              </c:numCache>
            </c:numRef>
          </c:val>
          <c:smooth val="0"/>
        </c:ser>
        <c:ser>
          <c:idx val="1"/>
          <c:order val="1"/>
          <c:tx>
            <c:strRef>
              <c:f>'Major Fund Summary'!$B$9</c:f>
              <c:strCache>
                <c:ptCount val="1"/>
                <c:pt idx="0">
                  <c:v>Expenditures by Object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Summary'!$C$9:$K$9</c:f>
              <c:numCache>
                <c:ptCount val="9"/>
                <c:pt idx="0">
                  <c:v>0</c:v>
                </c:pt>
                <c:pt idx="1">
                  <c:v>0</c:v>
                </c:pt>
                <c:pt idx="2">
                  <c:v>0</c:v>
                </c:pt>
                <c:pt idx="3">
                  <c:v>0</c:v>
                </c:pt>
                <c:pt idx="4">
                  <c:v>0</c:v>
                </c:pt>
                <c:pt idx="5">
                  <c:v>0</c:v>
                </c:pt>
                <c:pt idx="6">
                  <c:v>0</c:v>
                </c:pt>
                <c:pt idx="7">
                  <c:v>0</c:v>
                </c:pt>
                <c:pt idx="8">
                  <c:v>0</c:v>
                </c:pt>
              </c:numCache>
            </c:numRef>
          </c:val>
          <c:smooth val="0"/>
        </c:ser>
        <c:marker val="1"/>
        <c:axId val="36229712"/>
        <c:axId val="57631953"/>
      </c:lineChart>
      <c:catAx>
        <c:axId val="362297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631953"/>
        <c:crosses val="autoZero"/>
        <c:auto val="1"/>
        <c:lblOffset val="100"/>
        <c:tickLblSkip val="1"/>
        <c:noMultiLvlLbl val="0"/>
      </c:catAx>
      <c:valAx>
        <c:axId val="5763195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229712"/>
        <c:crossesAt val="1"/>
        <c:crossBetween val="between"/>
        <c:dispUnits/>
      </c:valAx>
      <c:spPr>
        <a:noFill/>
        <a:ln w="12700">
          <a:solidFill>
            <a:srgbClr val="808080"/>
          </a:solidFill>
        </a:ln>
      </c:spPr>
    </c:plotArea>
    <c:legend>
      <c:legendPos val="b"/>
      <c:layout>
        <c:manualLayout>
          <c:xMode val="edge"/>
          <c:yMode val="edge"/>
          <c:x val="0.12175"/>
          <c:y val="0.91875"/>
          <c:w val="0.815"/>
          <c:h val="0.0692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Major Funds: Revenues and Expenditures</a:t>
            </a:r>
          </a:p>
        </c:rich>
      </c:tx>
      <c:layout>
        <c:manualLayout>
          <c:xMode val="factor"/>
          <c:yMode val="factor"/>
          <c:x val="0"/>
          <c:y val="0"/>
        </c:manualLayout>
      </c:layout>
      <c:spPr>
        <a:noFill/>
        <a:ln>
          <a:noFill/>
        </a:ln>
      </c:spPr>
    </c:title>
    <c:plotArea>
      <c:layout>
        <c:manualLayout>
          <c:xMode val="edge"/>
          <c:yMode val="edge"/>
          <c:x val="0.02425"/>
          <c:y val="0.157"/>
          <c:w val="0.95125"/>
          <c:h val="0.72825"/>
        </c:manualLayout>
      </c:layout>
      <c:lineChart>
        <c:grouping val="standard"/>
        <c:varyColors val="0"/>
        <c:ser>
          <c:idx val="0"/>
          <c:order val="0"/>
          <c:tx>
            <c:strRef>
              <c:f>'Major Fund Summary'!$B$26</c:f>
              <c:strCache>
                <c:ptCount val="1"/>
                <c:pt idx="0">
                  <c:v>Revenues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'Major Fund Summary'!$C$6:$K$6</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Summary'!$C$26:$K$26</c:f>
              <c:numCache>
                <c:ptCount val="9"/>
                <c:pt idx="0">
                  <c:v>0</c:v>
                </c:pt>
                <c:pt idx="1">
                  <c:v>0</c:v>
                </c:pt>
                <c:pt idx="2">
                  <c:v>0</c:v>
                </c:pt>
                <c:pt idx="3">
                  <c:v>0</c:v>
                </c:pt>
                <c:pt idx="4">
                  <c:v>0</c:v>
                </c:pt>
                <c:pt idx="5">
                  <c:v>0</c:v>
                </c:pt>
                <c:pt idx="6">
                  <c:v>0</c:v>
                </c:pt>
                <c:pt idx="7">
                  <c:v>0</c:v>
                </c:pt>
                <c:pt idx="8">
                  <c:v>0</c:v>
                </c:pt>
              </c:numCache>
            </c:numRef>
          </c:val>
          <c:smooth val="0"/>
        </c:ser>
        <c:ser>
          <c:idx val="1"/>
          <c:order val="1"/>
          <c:tx>
            <c:strRef>
              <c:f>'Major Fund Summary'!$B$27</c:f>
              <c:strCache>
                <c:ptCount val="1"/>
                <c:pt idx="0">
                  <c:v>Expenditures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'Major Fund Summary'!$C$6:$K$6</c:f>
              <c:numCache>
                <c:ptCount val="9"/>
                <c:pt idx="0">
                  <c:v>2007</c:v>
                </c:pt>
                <c:pt idx="1">
                  <c:v>2008</c:v>
                </c:pt>
                <c:pt idx="2">
                  <c:v>2009</c:v>
                </c:pt>
                <c:pt idx="3">
                  <c:v>2010</c:v>
                </c:pt>
                <c:pt idx="4">
                  <c:v>2011</c:v>
                </c:pt>
                <c:pt idx="5">
                  <c:v>2012</c:v>
                </c:pt>
                <c:pt idx="6">
                  <c:v>2013</c:v>
                </c:pt>
                <c:pt idx="7">
                  <c:v>2014</c:v>
                </c:pt>
                <c:pt idx="8">
                  <c:v>2015</c:v>
                </c:pt>
              </c:numCache>
            </c:numRef>
          </c:cat>
          <c:val>
            <c:numRef>
              <c:f>'Major Fund Summary'!$C$27:$K$27</c:f>
              <c:numCache>
                <c:ptCount val="9"/>
                <c:pt idx="0">
                  <c:v>0</c:v>
                </c:pt>
                <c:pt idx="1">
                  <c:v>0</c:v>
                </c:pt>
                <c:pt idx="2">
                  <c:v>0</c:v>
                </c:pt>
                <c:pt idx="3">
                  <c:v>0</c:v>
                </c:pt>
                <c:pt idx="4">
                  <c:v>0</c:v>
                </c:pt>
                <c:pt idx="5">
                  <c:v>0</c:v>
                </c:pt>
                <c:pt idx="6">
                  <c:v>0</c:v>
                </c:pt>
                <c:pt idx="7">
                  <c:v>0</c:v>
                </c:pt>
                <c:pt idx="8">
                  <c:v>0</c:v>
                </c:pt>
              </c:numCache>
            </c:numRef>
          </c:val>
          <c:smooth val="0"/>
        </c:ser>
        <c:marker val="1"/>
        <c:axId val="48925530"/>
        <c:axId val="37676587"/>
      </c:lineChart>
      <c:catAx>
        <c:axId val="489255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76587"/>
        <c:crosses val="autoZero"/>
        <c:auto val="1"/>
        <c:lblOffset val="100"/>
        <c:tickLblSkip val="1"/>
        <c:noMultiLvlLbl val="0"/>
      </c:catAx>
      <c:valAx>
        <c:axId val="37676587"/>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925530"/>
        <c:crossesAt val="1"/>
        <c:crossBetween val="between"/>
        <c:dispUnits/>
      </c:valAx>
      <c:spPr>
        <a:noFill/>
        <a:ln w="12700">
          <a:solidFill>
            <a:srgbClr val="808080"/>
          </a:solidFill>
        </a:ln>
      </c:spPr>
    </c:plotArea>
    <c:legend>
      <c:legendPos val="b"/>
      <c:layout>
        <c:manualLayout>
          <c:xMode val="edge"/>
          <c:yMode val="edge"/>
          <c:x val="0.19475"/>
          <c:y val="0.9185"/>
          <c:w val="0.674"/>
          <c:h val="0.069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381000</xdr:colOff>
      <xdr:row>25</xdr:row>
      <xdr:rowOff>142875</xdr:rowOff>
    </xdr:from>
    <xdr:to>
      <xdr:col>37</xdr:col>
      <xdr:colOff>180975</xdr:colOff>
      <xdr:row>59</xdr:row>
      <xdr:rowOff>0</xdr:rowOff>
    </xdr:to>
    <xdr:graphicFrame>
      <xdr:nvGraphicFramePr>
        <xdr:cNvPr id="1" name="Chart 1028"/>
        <xdr:cNvGraphicFramePr/>
      </xdr:nvGraphicFramePr>
      <xdr:xfrm>
        <a:off x="20059650" y="4324350"/>
        <a:ext cx="4676775" cy="5381625"/>
      </xdr:xfrm>
      <a:graphic>
        <a:graphicData uri="http://schemas.openxmlformats.org/drawingml/2006/chart">
          <c:chart xmlns:c="http://schemas.openxmlformats.org/drawingml/2006/chart" r:id="rId1"/>
        </a:graphicData>
      </a:graphic>
    </xdr:graphicFrame>
    <xdr:clientData/>
  </xdr:twoCellAnchor>
  <xdr:twoCellAnchor>
    <xdr:from>
      <xdr:col>37</xdr:col>
      <xdr:colOff>200025</xdr:colOff>
      <xdr:row>25</xdr:row>
      <xdr:rowOff>142875</xdr:rowOff>
    </xdr:from>
    <xdr:to>
      <xdr:col>45</xdr:col>
      <xdr:colOff>0</xdr:colOff>
      <xdr:row>59</xdr:row>
      <xdr:rowOff>0</xdr:rowOff>
    </xdr:to>
    <xdr:graphicFrame>
      <xdr:nvGraphicFramePr>
        <xdr:cNvPr id="2" name="Chart 1029"/>
        <xdr:cNvGraphicFramePr/>
      </xdr:nvGraphicFramePr>
      <xdr:xfrm>
        <a:off x="24755475" y="4324350"/>
        <a:ext cx="4676775" cy="5381625"/>
      </xdr:xfrm>
      <a:graphic>
        <a:graphicData uri="http://schemas.openxmlformats.org/drawingml/2006/chart">
          <c:chart xmlns:c="http://schemas.openxmlformats.org/drawingml/2006/chart" r:id="rId2"/>
        </a:graphicData>
      </a:graphic>
    </xdr:graphicFrame>
    <xdr:clientData/>
  </xdr:twoCellAnchor>
  <xdr:twoCellAnchor>
    <xdr:from>
      <xdr:col>29</xdr:col>
      <xdr:colOff>371475</xdr:colOff>
      <xdr:row>59</xdr:row>
      <xdr:rowOff>66675</xdr:rowOff>
    </xdr:from>
    <xdr:to>
      <xdr:col>37</xdr:col>
      <xdr:colOff>171450</xdr:colOff>
      <xdr:row>75</xdr:row>
      <xdr:rowOff>85725</xdr:rowOff>
    </xdr:to>
    <xdr:graphicFrame>
      <xdr:nvGraphicFramePr>
        <xdr:cNvPr id="3" name="Chart 1030"/>
        <xdr:cNvGraphicFramePr/>
      </xdr:nvGraphicFramePr>
      <xdr:xfrm>
        <a:off x="20050125" y="9772650"/>
        <a:ext cx="4676775" cy="2609850"/>
      </xdr:xfrm>
      <a:graphic>
        <a:graphicData uri="http://schemas.openxmlformats.org/drawingml/2006/chart">
          <c:chart xmlns:c="http://schemas.openxmlformats.org/drawingml/2006/chart" r:id="rId3"/>
        </a:graphicData>
      </a:graphic>
    </xdr:graphicFrame>
    <xdr:clientData/>
  </xdr:twoCellAnchor>
  <xdr:twoCellAnchor>
    <xdr:from>
      <xdr:col>29</xdr:col>
      <xdr:colOff>371475</xdr:colOff>
      <xdr:row>75</xdr:row>
      <xdr:rowOff>152400</xdr:rowOff>
    </xdr:from>
    <xdr:to>
      <xdr:col>37</xdr:col>
      <xdr:colOff>171450</xdr:colOff>
      <xdr:row>92</xdr:row>
      <xdr:rowOff>9525</xdr:rowOff>
    </xdr:to>
    <xdr:graphicFrame>
      <xdr:nvGraphicFramePr>
        <xdr:cNvPr id="4" name="Chart 1031"/>
        <xdr:cNvGraphicFramePr/>
      </xdr:nvGraphicFramePr>
      <xdr:xfrm>
        <a:off x="20050125" y="12449175"/>
        <a:ext cx="4676775" cy="26098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266700</xdr:colOff>
      <xdr:row>20</xdr:row>
      <xdr:rowOff>57150</xdr:rowOff>
    </xdr:to>
    <xdr:graphicFrame>
      <xdr:nvGraphicFramePr>
        <xdr:cNvPr id="1" name="Chart 3"/>
        <xdr:cNvGraphicFramePr/>
      </xdr:nvGraphicFramePr>
      <xdr:xfrm>
        <a:off x="0" y="0"/>
        <a:ext cx="5143500" cy="3295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114300</xdr:rowOff>
    </xdr:from>
    <xdr:to>
      <xdr:col>8</xdr:col>
      <xdr:colOff>257175</xdr:colOff>
      <xdr:row>42</xdr:row>
      <xdr:rowOff>66675</xdr:rowOff>
    </xdr:to>
    <xdr:graphicFrame>
      <xdr:nvGraphicFramePr>
        <xdr:cNvPr id="2" name="Chart 7"/>
        <xdr:cNvGraphicFramePr/>
      </xdr:nvGraphicFramePr>
      <xdr:xfrm>
        <a:off x="0" y="3352800"/>
        <a:ext cx="5133975" cy="3514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123825</xdr:rowOff>
    </xdr:from>
    <xdr:to>
      <xdr:col>8</xdr:col>
      <xdr:colOff>257175</xdr:colOff>
      <xdr:row>62</xdr:row>
      <xdr:rowOff>142875</xdr:rowOff>
    </xdr:to>
    <xdr:graphicFrame>
      <xdr:nvGraphicFramePr>
        <xdr:cNvPr id="3" name="Chart 9"/>
        <xdr:cNvGraphicFramePr/>
      </xdr:nvGraphicFramePr>
      <xdr:xfrm>
        <a:off x="0" y="6924675"/>
        <a:ext cx="5133975" cy="32575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342900</xdr:colOff>
      <xdr:row>20</xdr:row>
      <xdr:rowOff>9525</xdr:rowOff>
    </xdr:to>
    <xdr:graphicFrame>
      <xdr:nvGraphicFramePr>
        <xdr:cNvPr id="1" name="Chart 1"/>
        <xdr:cNvGraphicFramePr/>
      </xdr:nvGraphicFramePr>
      <xdr:xfrm>
        <a:off x="0" y="0"/>
        <a:ext cx="4000500" cy="3248025"/>
      </xdr:xfrm>
      <a:graphic>
        <a:graphicData uri="http://schemas.openxmlformats.org/drawingml/2006/chart">
          <c:chart xmlns:c="http://schemas.openxmlformats.org/drawingml/2006/chart" r:id="rId1"/>
        </a:graphicData>
      </a:graphic>
    </xdr:graphicFrame>
    <xdr:clientData/>
  </xdr:twoCellAnchor>
  <xdr:twoCellAnchor>
    <xdr:from>
      <xdr:col>6</xdr:col>
      <xdr:colOff>400050</xdr:colOff>
      <xdr:row>0</xdr:row>
      <xdr:rowOff>0</xdr:rowOff>
    </xdr:from>
    <xdr:to>
      <xdr:col>13</xdr:col>
      <xdr:colOff>133350</xdr:colOff>
      <xdr:row>20</xdr:row>
      <xdr:rowOff>0</xdr:rowOff>
    </xdr:to>
    <xdr:graphicFrame>
      <xdr:nvGraphicFramePr>
        <xdr:cNvPr id="2" name="Chart 2"/>
        <xdr:cNvGraphicFramePr/>
      </xdr:nvGraphicFramePr>
      <xdr:xfrm>
        <a:off x="4057650" y="0"/>
        <a:ext cx="4000500" cy="32385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20</xdr:row>
      <xdr:rowOff>76200</xdr:rowOff>
    </xdr:from>
    <xdr:to>
      <xdr:col>6</xdr:col>
      <xdr:colOff>342900</xdr:colOff>
      <xdr:row>40</xdr:row>
      <xdr:rowOff>85725</xdr:rowOff>
    </xdr:to>
    <xdr:graphicFrame>
      <xdr:nvGraphicFramePr>
        <xdr:cNvPr id="3" name="Chart 4"/>
        <xdr:cNvGraphicFramePr/>
      </xdr:nvGraphicFramePr>
      <xdr:xfrm>
        <a:off x="0" y="3314700"/>
        <a:ext cx="4000500" cy="3248025"/>
      </xdr:xfrm>
      <a:graphic>
        <a:graphicData uri="http://schemas.openxmlformats.org/drawingml/2006/chart">
          <c:chart xmlns:c="http://schemas.openxmlformats.org/drawingml/2006/chart" r:id="rId3"/>
        </a:graphicData>
      </a:graphic>
    </xdr:graphicFrame>
    <xdr:clientData/>
  </xdr:twoCellAnchor>
  <xdr:twoCellAnchor>
    <xdr:from>
      <xdr:col>6</xdr:col>
      <xdr:colOff>409575</xdr:colOff>
      <xdr:row>20</xdr:row>
      <xdr:rowOff>76200</xdr:rowOff>
    </xdr:from>
    <xdr:to>
      <xdr:col>13</xdr:col>
      <xdr:colOff>133350</xdr:colOff>
      <xdr:row>40</xdr:row>
      <xdr:rowOff>85725</xdr:rowOff>
    </xdr:to>
    <xdr:graphicFrame>
      <xdr:nvGraphicFramePr>
        <xdr:cNvPr id="4" name="Chart 5"/>
        <xdr:cNvGraphicFramePr/>
      </xdr:nvGraphicFramePr>
      <xdr:xfrm>
        <a:off x="4067175" y="3314700"/>
        <a:ext cx="3990975" cy="32480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K66"/>
  <sheetViews>
    <sheetView zoomScalePageLayoutView="0" workbookViewId="0" topLeftCell="A1">
      <selection activeCell="C8" sqref="C8"/>
    </sheetView>
  </sheetViews>
  <sheetFormatPr defaultColWidth="9.140625" defaultRowHeight="12.75"/>
  <cols>
    <col min="1" max="1" width="3.7109375" style="10" customWidth="1"/>
    <col min="2" max="2" width="23.57421875" style="10" customWidth="1"/>
    <col min="3" max="11" width="12.140625" style="343" customWidth="1"/>
    <col min="12" max="13" width="9.140625" style="10" customWidth="1"/>
    <col min="14" max="14" width="3.140625" style="10" customWidth="1"/>
    <col min="15" max="16384" width="9.140625" style="10" customWidth="1"/>
  </cols>
  <sheetData>
    <row r="1" spans="1:11" s="7" customFormat="1" ht="15.75">
      <c r="A1" s="8" t="str">
        <f>IF('GF Revenue'!A1="{ENTER NAME OF CITY HERE}","{Enter Name of City on GF Revenue Page}",'GF Revenue'!A1)</f>
        <v>{Enter Name of City on GF Revenue Page}</v>
      </c>
      <c r="B1" s="339"/>
      <c r="C1" s="340"/>
      <c r="D1" s="341"/>
      <c r="E1" s="341"/>
      <c r="F1" s="341"/>
      <c r="G1" s="341"/>
      <c r="H1" s="341"/>
      <c r="I1" s="341"/>
      <c r="J1" s="341"/>
      <c r="K1" s="341"/>
    </row>
    <row r="2" spans="1:11" s="7" customFormat="1" ht="15.75">
      <c r="A2" s="8" t="str">
        <f>'GF Revenue'!A2</f>
        <v>Four Year Financial Plan, Fiscal Years</v>
      </c>
      <c r="C2" s="341"/>
      <c r="D2" s="341"/>
      <c r="E2" s="342" t="str">
        <f>'GF Revenue'!D2</f>
        <v>2012-2015</v>
      </c>
      <c r="F2" s="341"/>
      <c r="G2" s="341"/>
      <c r="H2" s="341"/>
      <c r="I2" s="341"/>
      <c r="J2" s="341"/>
      <c r="K2" s="341"/>
    </row>
    <row r="3" spans="1:11" s="7" customFormat="1" ht="15.75">
      <c r="A3" s="8" t="s">
        <v>47</v>
      </c>
      <c r="C3" s="341"/>
      <c r="D3" s="341"/>
      <c r="E3" s="341"/>
      <c r="F3" s="341"/>
      <c r="G3" s="341"/>
      <c r="H3" s="341"/>
      <c r="I3" s="341"/>
      <c r="J3" s="341"/>
      <c r="K3" s="341"/>
    </row>
    <row r="4" ht="13.5" thickBot="1"/>
    <row r="5" spans="1:11" ht="13.5" thickTop="1">
      <c r="A5" s="11"/>
      <c r="B5" s="17"/>
      <c r="C5" s="377" t="s">
        <v>29</v>
      </c>
      <c r="D5" s="378"/>
      <c r="E5" s="378"/>
      <c r="F5" s="378"/>
      <c r="G5" s="344" t="s">
        <v>45</v>
      </c>
      <c r="H5" s="378" t="s">
        <v>30</v>
      </c>
      <c r="I5" s="378"/>
      <c r="J5" s="378"/>
      <c r="K5" s="378"/>
    </row>
    <row r="6" spans="2:11" s="105" customFormat="1" ht="12.75">
      <c r="B6" s="106"/>
      <c r="C6" s="107">
        <f>'GF Revenue'!C5</f>
        <v>2007</v>
      </c>
      <c r="D6" s="107">
        <f>'GF Revenue'!D5</f>
        <v>2008</v>
      </c>
      <c r="E6" s="107">
        <f>'GF Revenue'!E5</f>
        <v>2009</v>
      </c>
      <c r="F6" s="107">
        <f>'GF Revenue'!F5</f>
        <v>2010</v>
      </c>
      <c r="G6" s="109">
        <f>'GF Revenue'!G5</f>
        <v>2011</v>
      </c>
      <c r="H6" s="107">
        <f>'GF Revenue'!H5</f>
        <v>2012</v>
      </c>
      <c r="I6" s="107">
        <f>'GF Revenue'!I5</f>
        <v>2013</v>
      </c>
      <c r="J6" s="107">
        <f>'GF Revenue'!J5</f>
        <v>2014</v>
      </c>
      <c r="K6" s="107">
        <f>'GF Revenue'!K5</f>
        <v>2015</v>
      </c>
    </row>
    <row r="7" spans="1:7" s="70" customFormat="1" ht="12.75">
      <c r="A7" s="112" t="s">
        <v>40</v>
      </c>
      <c r="G7" s="345"/>
    </row>
    <row r="8" spans="2:11" s="70" customFormat="1" ht="12.75">
      <c r="B8" s="70" t="s">
        <v>1</v>
      </c>
      <c r="C8" s="70">
        <f>'GF Revenue'!C18</f>
        <v>0</v>
      </c>
      <c r="D8" s="70">
        <f>'GF Revenue'!D18</f>
        <v>0</v>
      </c>
      <c r="E8" s="70">
        <f>'GF Revenue'!E18</f>
        <v>0</v>
      </c>
      <c r="F8" s="70">
        <f>'GF Revenue'!F18</f>
        <v>0</v>
      </c>
      <c r="G8" s="345">
        <f>'GF Revenue'!G18</f>
        <v>0</v>
      </c>
      <c r="H8" s="70">
        <f>'GF Revenue'!H18</f>
        <v>0</v>
      </c>
      <c r="I8" s="70">
        <f>'GF Revenue'!I18</f>
        <v>0</v>
      </c>
      <c r="J8" s="70">
        <f>'GF Revenue'!J18</f>
        <v>0</v>
      </c>
      <c r="K8" s="70">
        <f>'GF Revenue'!K18</f>
        <v>0</v>
      </c>
    </row>
    <row r="9" spans="2:11" s="70" customFormat="1" ht="12.75">
      <c r="B9" s="70" t="s">
        <v>105</v>
      </c>
      <c r="C9" s="70">
        <f>'GF Expenses'!C14</f>
        <v>0</v>
      </c>
      <c r="D9" s="70">
        <f>'GF Expenses'!D14</f>
        <v>0</v>
      </c>
      <c r="E9" s="70">
        <f>'GF Expenses'!E14</f>
        <v>0</v>
      </c>
      <c r="F9" s="70">
        <f>'GF Expenses'!F14</f>
        <v>0</v>
      </c>
      <c r="G9" s="345">
        <f>'GF Expenses'!G14</f>
        <v>0</v>
      </c>
      <c r="H9" s="70">
        <f>'GF Expenses'!H14</f>
        <v>0</v>
      </c>
      <c r="I9" s="70">
        <f>'GF Expenses'!I14</f>
        <v>0</v>
      </c>
      <c r="J9" s="70">
        <f>'GF Expenses'!J14</f>
        <v>0</v>
      </c>
      <c r="K9" s="70">
        <f>'GF Expenses'!K14</f>
        <v>0</v>
      </c>
    </row>
    <row r="10" spans="2:11" s="70" customFormat="1" ht="12.75">
      <c r="B10" s="70" t="s">
        <v>53</v>
      </c>
      <c r="C10" s="70">
        <f>'GF Balances'!C8</f>
        <v>0</v>
      </c>
      <c r="D10" s="70">
        <f>'GF Balances'!D8</f>
        <v>0</v>
      </c>
      <c r="E10" s="70">
        <f>'GF Balances'!E8</f>
        <v>0</v>
      </c>
      <c r="F10" s="70">
        <f>'GF Balances'!F8</f>
        <v>0</v>
      </c>
      <c r="G10" s="345">
        <f>'GF Balances'!G8</f>
        <v>0</v>
      </c>
      <c r="H10" s="70">
        <f>'GF Balances'!H8</f>
        <v>0</v>
      </c>
      <c r="I10" s="70">
        <f>'GF Balances'!I8</f>
        <v>0</v>
      </c>
      <c r="J10" s="70">
        <f>'GF Balances'!J8</f>
        <v>0</v>
      </c>
      <c r="K10" s="70">
        <f>'GF Balances'!K8</f>
        <v>0</v>
      </c>
    </row>
    <row r="11" spans="2:11" s="70" customFormat="1" ht="12.75">
      <c r="B11" s="70" t="s">
        <v>179</v>
      </c>
      <c r="C11" s="70">
        <f>'GF Balances'!C15+'GF Balances'!C16</f>
        <v>0</v>
      </c>
      <c r="D11" s="70">
        <f>'GF Balances'!D15+'GF Balances'!D16</f>
        <v>0</v>
      </c>
      <c r="E11" s="70">
        <f>'GF Balances'!E15+'GF Balances'!E16</f>
        <v>0</v>
      </c>
      <c r="F11" s="70">
        <f>'GF Balances'!F15+'GF Balances'!F16</f>
        <v>0</v>
      </c>
      <c r="G11" s="345">
        <f>'GF Balances'!G15+'GF Balances'!G16</f>
        <v>0</v>
      </c>
      <c r="H11" s="70">
        <f>'GF Balances'!H15+'GF Balances'!H16</f>
        <v>0</v>
      </c>
      <c r="I11" s="70">
        <f>'GF Balances'!I15+'GF Balances'!I16</f>
        <v>0</v>
      </c>
      <c r="J11" s="70">
        <f>'GF Balances'!J15+'GF Balances'!J16</f>
        <v>0</v>
      </c>
      <c r="K11" s="70">
        <f>'GF Balances'!K15+'GF Balances'!K16</f>
        <v>0</v>
      </c>
    </row>
    <row r="12" s="70" customFormat="1" ht="12.75">
      <c r="G12" s="345"/>
    </row>
    <row r="13" spans="1:7" s="70" customFormat="1" ht="12.75">
      <c r="A13" s="112" t="s">
        <v>41</v>
      </c>
      <c r="G13" s="345"/>
    </row>
    <row r="14" spans="2:11" s="70" customFormat="1" ht="12.75">
      <c r="B14" s="70" t="s">
        <v>1</v>
      </c>
      <c r="C14" s="70">
        <f>'Water Fund'!C12</f>
        <v>0</v>
      </c>
      <c r="D14" s="70">
        <f>'Water Fund'!D12</f>
        <v>0</v>
      </c>
      <c r="E14" s="70">
        <f>'Water Fund'!E12</f>
        <v>0</v>
      </c>
      <c r="F14" s="70">
        <f>'Water Fund'!F12</f>
        <v>0</v>
      </c>
      <c r="G14" s="345">
        <f>'Water Fund'!G12</f>
        <v>0</v>
      </c>
      <c r="H14" s="70">
        <f>'Water Fund'!H12</f>
        <v>0</v>
      </c>
      <c r="I14" s="70">
        <f>'Water Fund'!I12</f>
        <v>0</v>
      </c>
      <c r="J14" s="70">
        <f>'Water Fund'!J12</f>
        <v>0</v>
      </c>
      <c r="K14" s="70">
        <f>'Water Fund'!K12</f>
        <v>0</v>
      </c>
    </row>
    <row r="15" spans="2:11" s="70" customFormat="1" ht="12.75">
      <c r="B15" s="70" t="s">
        <v>4</v>
      </c>
      <c r="C15" s="70">
        <f>'Water Fund'!C21</f>
        <v>0</v>
      </c>
      <c r="D15" s="70">
        <f>'Water Fund'!D21</f>
        <v>0</v>
      </c>
      <c r="E15" s="70">
        <f>'Water Fund'!E21</f>
        <v>0</v>
      </c>
      <c r="F15" s="70">
        <f>'Water Fund'!F21</f>
        <v>0</v>
      </c>
      <c r="G15" s="345">
        <f>'Water Fund'!G21</f>
        <v>0</v>
      </c>
      <c r="H15" s="70">
        <f>'Water Fund'!H21</f>
        <v>0</v>
      </c>
      <c r="I15" s="70">
        <f>'Water Fund'!I21</f>
        <v>0</v>
      </c>
      <c r="J15" s="70">
        <f>'Water Fund'!J21</f>
        <v>0</v>
      </c>
      <c r="K15" s="70">
        <f>'Water Fund'!K21</f>
        <v>0</v>
      </c>
    </row>
    <row r="16" spans="2:11" s="70" customFormat="1" ht="12.75">
      <c r="B16" s="70" t="s">
        <v>53</v>
      </c>
      <c r="C16" s="70">
        <f>'Water Fund'!C23</f>
        <v>0</v>
      </c>
      <c r="D16" s="70">
        <f>'Water Fund'!D23</f>
        <v>0</v>
      </c>
      <c r="E16" s="70">
        <f>'Water Fund'!E23</f>
        <v>0</v>
      </c>
      <c r="F16" s="70">
        <f>'Water Fund'!F23</f>
        <v>0</v>
      </c>
      <c r="G16" s="345">
        <f>'Water Fund'!G23</f>
        <v>0</v>
      </c>
      <c r="H16" s="70">
        <f>'Water Fund'!H23</f>
        <v>0</v>
      </c>
      <c r="I16" s="70">
        <f>'Water Fund'!I23</f>
        <v>0</v>
      </c>
      <c r="J16" s="70">
        <f>'Water Fund'!J23</f>
        <v>0</v>
      </c>
      <c r="K16" s="70">
        <f>'Water Fund'!K23</f>
        <v>0</v>
      </c>
    </row>
    <row r="17" spans="2:11" s="70" customFormat="1" ht="12.75">
      <c r="B17" s="70" t="s">
        <v>179</v>
      </c>
      <c r="C17" s="70">
        <f>'Water Fund'!C30+'Water Fund'!C31</f>
        <v>0</v>
      </c>
      <c r="D17" s="70">
        <f>'Water Fund'!D30+'Water Fund'!D31</f>
        <v>0</v>
      </c>
      <c r="E17" s="70">
        <f>'Water Fund'!E30+'Water Fund'!E31</f>
        <v>0</v>
      </c>
      <c r="F17" s="70">
        <f>'Water Fund'!F30+'Water Fund'!F31</f>
        <v>0</v>
      </c>
      <c r="G17" s="345">
        <f>'Water Fund'!G30+'Water Fund'!G31</f>
        <v>0</v>
      </c>
      <c r="H17" s="70">
        <f>'Water Fund'!H30+'Water Fund'!H31</f>
        <v>0</v>
      </c>
      <c r="I17" s="70">
        <f>'Water Fund'!I30+'Water Fund'!I31</f>
        <v>0</v>
      </c>
      <c r="J17" s="70">
        <f>'Water Fund'!J30+'Water Fund'!J31</f>
        <v>0</v>
      </c>
      <c r="K17" s="70">
        <f>'Water Fund'!K30+'Water Fund'!K31</f>
        <v>0</v>
      </c>
    </row>
    <row r="18" s="70" customFormat="1" ht="12.75">
      <c r="G18" s="345"/>
    </row>
    <row r="19" spans="1:7" s="70" customFormat="1" ht="12.75">
      <c r="A19" s="112" t="s">
        <v>14</v>
      </c>
      <c r="G19" s="345"/>
    </row>
    <row r="20" spans="2:11" s="70" customFormat="1" ht="12.75">
      <c r="B20" s="70" t="s">
        <v>1</v>
      </c>
      <c r="C20" s="70">
        <f>'Sewer Fund'!C12</f>
        <v>0</v>
      </c>
      <c r="D20" s="70">
        <f>'Sewer Fund'!D12</f>
        <v>0</v>
      </c>
      <c r="E20" s="70">
        <f>'Sewer Fund'!E12</f>
        <v>0</v>
      </c>
      <c r="F20" s="70">
        <f>'Sewer Fund'!F12</f>
        <v>0</v>
      </c>
      <c r="G20" s="345">
        <f>'Sewer Fund'!G12</f>
        <v>0</v>
      </c>
      <c r="H20" s="70">
        <f>'Sewer Fund'!H12</f>
        <v>0</v>
      </c>
      <c r="I20" s="70">
        <f>'Sewer Fund'!I12</f>
        <v>0</v>
      </c>
      <c r="J20" s="70">
        <f>'Sewer Fund'!J12</f>
        <v>0</v>
      </c>
      <c r="K20" s="70">
        <f>'Sewer Fund'!K12</f>
        <v>0</v>
      </c>
    </row>
    <row r="21" spans="2:11" s="70" customFormat="1" ht="12.75">
      <c r="B21" s="70" t="s">
        <v>4</v>
      </c>
      <c r="C21" s="70">
        <f>'Sewer Fund'!C21</f>
        <v>0</v>
      </c>
      <c r="D21" s="70">
        <f>'Sewer Fund'!D21</f>
        <v>0</v>
      </c>
      <c r="E21" s="70">
        <f>'Sewer Fund'!E21</f>
        <v>0</v>
      </c>
      <c r="F21" s="70">
        <f>'Sewer Fund'!F21</f>
        <v>0</v>
      </c>
      <c r="G21" s="345">
        <f>'Sewer Fund'!G21</f>
        <v>0</v>
      </c>
      <c r="H21" s="70">
        <f>'Sewer Fund'!H21</f>
        <v>0</v>
      </c>
      <c r="I21" s="70">
        <f>'Sewer Fund'!I21</f>
        <v>0</v>
      </c>
      <c r="J21" s="70">
        <f>'Sewer Fund'!J21</f>
        <v>0</v>
      </c>
      <c r="K21" s="70">
        <f>'Sewer Fund'!K21</f>
        <v>0</v>
      </c>
    </row>
    <row r="22" spans="2:11" s="70" customFormat="1" ht="12.75">
      <c r="B22" s="70" t="s">
        <v>53</v>
      </c>
      <c r="C22" s="70">
        <f>'Sewer Fund'!C23</f>
        <v>0</v>
      </c>
      <c r="D22" s="70">
        <f>'Sewer Fund'!D23</f>
        <v>0</v>
      </c>
      <c r="E22" s="70">
        <f>'Sewer Fund'!E23</f>
        <v>0</v>
      </c>
      <c r="F22" s="70">
        <f>'Sewer Fund'!F23</f>
        <v>0</v>
      </c>
      <c r="G22" s="345">
        <f>'Sewer Fund'!G23</f>
        <v>0</v>
      </c>
      <c r="H22" s="70">
        <f>'Sewer Fund'!H23</f>
        <v>0</v>
      </c>
      <c r="I22" s="70">
        <f>'Sewer Fund'!I23</f>
        <v>0</v>
      </c>
      <c r="J22" s="70">
        <f>'Sewer Fund'!J23</f>
        <v>0</v>
      </c>
      <c r="K22" s="70">
        <f>'Sewer Fund'!K23</f>
        <v>0</v>
      </c>
    </row>
    <row r="23" spans="2:11" s="70" customFormat="1" ht="12.75">
      <c r="B23" s="70" t="s">
        <v>179</v>
      </c>
      <c r="C23" s="70">
        <f>'Sewer Fund'!C30+'Sewer Fund'!C31</f>
        <v>0</v>
      </c>
      <c r="D23" s="70">
        <f>'Sewer Fund'!D30+'Sewer Fund'!D31</f>
        <v>0</v>
      </c>
      <c r="E23" s="70">
        <f>'Sewer Fund'!E30+'Sewer Fund'!E31</f>
        <v>0</v>
      </c>
      <c r="F23" s="70">
        <f>'Sewer Fund'!F30+'Sewer Fund'!F31</f>
        <v>0</v>
      </c>
      <c r="G23" s="345">
        <f>'Sewer Fund'!G30+'Sewer Fund'!G31</f>
        <v>0</v>
      </c>
      <c r="H23" s="70">
        <f>'Sewer Fund'!H30+'Sewer Fund'!H31</f>
        <v>0</v>
      </c>
      <c r="I23" s="70">
        <f>'Sewer Fund'!I30+'Sewer Fund'!I31</f>
        <v>0</v>
      </c>
      <c r="J23" s="70">
        <f>'Sewer Fund'!J30+'Sewer Fund'!J31</f>
        <v>0</v>
      </c>
      <c r="K23" s="70">
        <f>'Sewer Fund'!K30+'Sewer Fund'!K31</f>
        <v>0</v>
      </c>
    </row>
    <row r="24" s="70" customFormat="1" ht="12.75">
      <c r="G24" s="345"/>
    </row>
    <row r="25" spans="1:7" s="70" customFormat="1" ht="12.75">
      <c r="A25" s="112" t="s">
        <v>54</v>
      </c>
      <c r="G25" s="345"/>
    </row>
    <row r="26" spans="2:11" s="70" customFormat="1" ht="12.75">
      <c r="B26" s="70" t="s">
        <v>1</v>
      </c>
      <c r="C26" s="70">
        <f aca="true" t="shared" si="0" ref="C26:K26">SUM(C8,C14,C20)</f>
        <v>0</v>
      </c>
      <c r="D26" s="70">
        <f t="shared" si="0"/>
        <v>0</v>
      </c>
      <c r="E26" s="70">
        <f t="shared" si="0"/>
        <v>0</v>
      </c>
      <c r="F26" s="70">
        <f t="shared" si="0"/>
        <v>0</v>
      </c>
      <c r="G26" s="345">
        <f t="shared" si="0"/>
        <v>0</v>
      </c>
      <c r="H26" s="70">
        <f t="shared" si="0"/>
        <v>0</v>
      </c>
      <c r="I26" s="70">
        <f t="shared" si="0"/>
        <v>0</v>
      </c>
      <c r="J26" s="70">
        <f t="shared" si="0"/>
        <v>0</v>
      </c>
      <c r="K26" s="70">
        <f t="shared" si="0"/>
        <v>0</v>
      </c>
    </row>
    <row r="27" spans="2:11" s="70" customFormat="1" ht="12.75">
      <c r="B27" s="70" t="s">
        <v>4</v>
      </c>
      <c r="C27" s="70">
        <f aca="true" t="shared" si="1" ref="C27:K27">SUM(C9,C15,C21)</f>
        <v>0</v>
      </c>
      <c r="D27" s="70">
        <f t="shared" si="1"/>
        <v>0</v>
      </c>
      <c r="E27" s="70">
        <f t="shared" si="1"/>
        <v>0</v>
      </c>
      <c r="F27" s="70">
        <f t="shared" si="1"/>
        <v>0</v>
      </c>
      <c r="G27" s="345">
        <f t="shared" si="1"/>
        <v>0</v>
      </c>
      <c r="H27" s="70">
        <f t="shared" si="1"/>
        <v>0</v>
      </c>
      <c r="I27" s="70">
        <f t="shared" si="1"/>
        <v>0</v>
      </c>
      <c r="J27" s="70">
        <f t="shared" si="1"/>
        <v>0</v>
      </c>
      <c r="K27" s="70">
        <f t="shared" si="1"/>
        <v>0</v>
      </c>
    </row>
    <row r="28" spans="2:11" s="70" customFormat="1" ht="12.75">
      <c r="B28" s="70" t="s">
        <v>53</v>
      </c>
      <c r="C28" s="70">
        <f aca="true" t="shared" si="2" ref="C28:K28">SUM(C10,C16,C22)</f>
        <v>0</v>
      </c>
      <c r="D28" s="70">
        <f t="shared" si="2"/>
        <v>0</v>
      </c>
      <c r="E28" s="70">
        <f t="shared" si="2"/>
        <v>0</v>
      </c>
      <c r="F28" s="70">
        <f t="shared" si="2"/>
        <v>0</v>
      </c>
      <c r="G28" s="345">
        <f t="shared" si="2"/>
        <v>0</v>
      </c>
      <c r="H28" s="70">
        <f t="shared" si="2"/>
        <v>0</v>
      </c>
      <c r="I28" s="70">
        <f t="shared" si="2"/>
        <v>0</v>
      </c>
      <c r="J28" s="70">
        <f t="shared" si="2"/>
        <v>0</v>
      </c>
      <c r="K28" s="70">
        <f t="shared" si="2"/>
        <v>0</v>
      </c>
    </row>
    <row r="29" spans="2:11" s="70" customFormat="1" ht="13.5" thickBot="1">
      <c r="B29" s="70" t="s">
        <v>179</v>
      </c>
      <c r="C29" s="70">
        <f>C11+C17+C23</f>
        <v>0</v>
      </c>
      <c r="D29" s="70">
        <f aca="true" t="shared" si="3" ref="D29:K29">D11+D17+D23</f>
        <v>0</v>
      </c>
      <c r="E29" s="70">
        <f t="shared" si="3"/>
        <v>0</v>
      </c>
      <c r="F29" s="70">
        <f t="shared" si="3"/>
        <v>0</v>
      </c>
      <c r="G29" s="346">
        <f t="shared" si="3"/>
        <v>0</v>
      </c>
      <c r="H29" s="70">
        <f t="shared" si="3"/>
        <v>0</v>
      </c>
      <c r="I29" s="70">
        <f t="shared" si="3"/>
        <v>0</v>
      </c>
      <c r="J29" s="70">
        <f t="shared" si="3"/>
        <v>0</v>
      </c>
      <c r="K29" s="70">
        <f t="shared" si="3"/>
        <v>0</v>
      </c>
    </row>
    <row r="30" s="112" customFormat="1" ht="13.5" thickTop="1"/>
    <row r="31" s="112" customFormat="1" ht="12.75"/>
    <row r="32" s="112" customFormat="1" ht="12.75"/>
    <row r="33" s="112" customFormat="1" ht="12.75"/>
    <row r="34" s="112" customFormat="1" ht="12.75"/>
    <row r="35" s="112" customFormat="1" ht="12.75"/>
    <row r="36" s="112" customFormat="1" ht="12.75"/>
    <row r="37" s="112" customFormat="1" ht="12.75"/>
    <row r="38" s="112" customFormat="1" ht="12.75"/>
    <row r="39" s="112" customFormat="1" ht="12.75"/>
    <row r="40" s="112" customFormat="1" ht="12.75"/>
    <row r="41" s="112" customFormat="1" ht="12.75"/>
    <row r="42" s="112" customFormat="1" ht="12.75"/>
    <row r="43" s="112" customFormat="1" ht="12.75"/>
    <row r="44" s="112" customFormat="1" ht="12.75"/>
    <row r="45" s="112" customFormat="1" ht="12.75"/>
    <row r="46" s="70" customFormat="1" ht="12.75"/>
    <row r="47" s="70" customFormat="1" ht="12.75"/>
    <row r="48" s="70" customFormat="1" ht="12.75"/>
    <row r="49" s="70" customFormat="1" ht="12.75"/>
    <row r="50" s="70" customFormat="1" ht="12.75"/>
    <row r="51" s="70" customFormat="1" ht="12.75">
      <c r="A51" s="70" t="s">
        <v>55</v>
      </c>
    </row>
    <row r="52" spans="3:11" s="70" customFormat="1" ht="12.75">
      <c r="C52" s="174">
        <f aca="true" t="shared" si="4" ref="C52:K52">C6</f>
        <v>2007</v>
      </c>
      <c r="D52" s="174">
        <f t="shared" si="4"/>
        <v>2008</v>
      </c>
      <c r="E52" s="174">
        <f t="shared" si="4"/>
        <v>2009</v>
      </c>
      <c r="F52" s="174">
        <f t="shared" si="4"/>
        <v>2010</v>
      </c>
      <c r="G52" s="174">
        <f t="shared" si="4"/>
        <v>2011</v>
      </c>
      <c r="H52" s="174">
        <f t="shared" si="4"/>
        <v>2012</v>
      </c>
      <c r="I52" s="174">
        <f t="shared" si="4"/>
        <v>2013</v>
      </c>
      <c r="J52" s="174">
        <f t="shared" si="4"/>
        <v>2014</v>
      </c>
      <c r="K52" s="174">
        <f t="shared" si="4"/>
        <v>2015</v>
      </c>
    </row>
    <row r="53" spans="2:6" ht="12.75">
      <c r="B53" s="70" t="s">
        <v>29</v>
      </c>
      <c r="C53" s="70">
        <f>C10</f>
        <v>0</v>
      </c>
      <c r="D53" s="70">
        <f>D10</f>
        <v>0</v>
      </c>
      <c r="E53" s="70">
        <f>E10</f>
        <v>0</v>
      </c>
      <c r="F53" s="70">
        <f>F10</f>
        <v>0</v>
      </c>
    </row>
    <row r="54" spans="2:7" ht="12.75">
      <c r="B54" s="10" t="s">
        <v>45</v>
      </c>
      <c r="G54" s="70">
        <f>G10</f>
        <v>0</v>
      </c>
    </row>
    <row r="55" spans="2:11" ht="12.75">
      <c r="B55" s="10" t="s">
        <v>30</v>
      </c>
      <c r="H55" s="70">
        <f>H10</f>
        <v>0</v>
      </c>
      <c r="I55" s="70">
        <f>I10</f>
        <v>0</v>
      </c>
      <c r="J55" s="70">
        <f>J10</f>
        <v>0</v>
      </c>
      <c r="K55" s="70">
        <f>K10</f>
        <v>0</v>
      </c>
    </row>
    <row r="57" ht="12.75">
      <c r="A57" s="10" t="s">
        <v>56</v>
      </c>
    </row>
    <row r="58" spans="3:11" ht="12.75">
      <c r="C58" s="174">
        <f>C6</f>
        <v>2007</v>
      </c>
      <c r="D58" s="174">
        <f aca="true" t="shared" si="5" ref="D58:K58">D6</f>
        <v>2008</v>
      </c>
      <c r="E58" s="174">
        <f t="shared" si="5"/>
        <v>2009</v>
      </c>
      <c r="F58" s="174">
        <f t="shared" si="5"/>
        <v>2010</v>
      </c>
      <c r="G58" s="174">
        <f t="shared" si="5"/>
        <v>2011</v>
      </c>
      <c r="H58" s="174">
        <f t="shared" si="5"/>
        <v>2012</v>
      </c>
      <c r="I58" s="174">
        <f t="shared" si="5"/>
        <v>2013</v>
      </c>
      <c r="J58" s="174">
        <f t="shared" si="5"/>
        <v>2014</v>
      </c>
      <c r="K58" s="174">
        <f t="shared" si="5"/>
        <v>2015</v>
      </c>
    </row>
    <row r="59" spans="2:6" ht="12.75">
      <c r="B59" s="70" t="s">
        <v>29</v>
      </c>
      <c r="C59" s="70">
        <f>C28</f>
        <v>0</v>
      </c>
      <c r="D59" s="70">
        <f>D28</f>
        <v>0</v>
      </c>
      <c r="E59" s="70">
        <f>E28</f>
        <v>0</v>
      </c>
      <c r="F59" s="70">
        <f>F28</f>
        <v>0</v>
      </c>
    </row>
    <row r="60" spans="2:7" ht="12.75">
      <c r="B60" s="10" t="s">
        <v>45</v>
      </c>
      <c r="G60" s="70">
        <f>G28</f>
        <v>0</v>
      </c>
    </row>
    <row r="61" spans="2:11" ht="12.75">
      <c r="B61" s="10" t="s">
        <v>30</v>
      </c>
      <c r="H61" s="70">
        <f>H28</f>
        <v>0</v>
      </c>
      <c r="I61" s="70">
        <f>I28</f>
        <v>0</v>
      </c>
      <c r="J61" s="70">
        <f>J28</f>
        <v>0</v>
      </c>
      <c r="K61" s="70">
        <f>K28</f>
        <v>0</v>
      </c>
    </row>
    <row r="64" spans="3:11" ht="12.75">
      <c r="C64" s="174"/>
      <c r="D64" s="174"/>
      <c r="E64" s="174"/>
      <c r="F64" s="174"/>
      <c r="G64" s="174"/>
      <c r="H64" s="174"/>
      <c r="I64" s="174"/>
      <c r="J64" s="174"/>
      <c r="K64" s="174"/>
    </row>
    <row r="65" ht="12.75">
      <c r="B65" s="70"/>
    </row>
    <row r="66" ht="12.75">
      <c r="B66" s="70"/>
    </row>
  </sheetData>
  <sheetProtection/>
  <mergeCells count="2">
    <mergeCell ref="C5:F5"/>
    <mergeCell ref="H5:K5"/>
  </mergeCells>
  <printOptions/>
  <pageMargins left="0.28" right="0.16" top="1" bottom="0.8" header="0.5" footer="0.48"/>
  <pageSetup fitToHeight="1" fitToWidth="1" horizontalDpi="600" verticalDpi="600" orientation="landscape" paperSize="5" r:id="rId2"/>
  <headerFooter alignWithMargins="0">
    <oddFooter>&amp;C&amp;"Times New Roman,Regular"&amp;A</oddFooter>
  </headerFooter>
  <rowBreaks count="2" manualBreakCount="2">
    <brk id="25" max="10" man="1"/>
    <brk id="75" max="12" man="1"/>
  </rowBreaks>
  <drawing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M25"/>
  <sheetViews>
    <sheetView zoomScalePageLayoutView="0" workbookViewId="0" topLeftCell="A1">
      <selection activeCell="C8" sqref="C8"/>
    </sheetView>
  </sheetViews>
  <sheetFormatPr defaultColWidth="9.7109375" defaultRowHeight="12.75"/>
  <cols>
    <col min="1" max="1" width="1.28515625" style="10" customWidth="1"/>
    <col min="2" max="2" width="18.8515625" style="10" customWidth="1"/>
    <col min="3" max="3" width="11.57421875" style="10" customWidth="1"/>
    <col min="4" max="9" width="10.421875" style="10" customWidth="1"/>
    <col min="10" max="13" width="10.421875" style="10" bestFit="1" customWidth="1"/>
    <col min="14" max="14" width="3.140625" style="10" customWidth="1"/>
    <col min="15" max="20" width="15.28125" style="10" customWidth="1"/>
    <col min="21" max="21" width="24.7109375" style="10" customWidth="1"/>
    <col min="22" max="16384" width="9.7109375" style="10" customWidth="1"/>
  </cols>
  <sheetData>
    <row r="1" s="7" customFormat="1" ht="15.75">
      <c r="A1" s="8" t="str">
        <f>IF('GF Revenue'!A1="{ENTER NAME OF CITY HERE}","{Enter Name of City on GF Revenue Page}",'GF Revenue'!A1)</f>
        <v>{Enter Name of City on GF Revenue Page}</v>
      </c>
    </row>
    <row r="2" spans="1:5" s="7" customFormat="1" ht="15.75">
      <c r="A2" s="8" t="str">
        <f>'GF Revenue'!A2</f>
        <v>Four Year Financial Plan, Fiscal Years</v>
      </c>
      <c r="E2" s="8" t="str">
        <f>'GF Revenue'!D2</f>
        <v>2012-2015</v>
      </c>
    </row>
    <row r="3" s="7" customFormat="1" ht="15.75">
      <c r="A3" s="8" t="s">
        <v>12</v>
      </c>
    </row>
    <row r="4" ht="13.5" thickBot="1"/>
    <row r="5" spans="2:13" s="316" customFormat="1" ht="13.5" thickTop="1">
      <c r="B5" s="14"/>
      <c r="C5" s="14" t="s">
        <v>18</v>
      </c>
      <c r="D5" s="14" t="s">
        <v>48</v>
      </c>
      <c r="E5" s="380" t="s">
        <v>29</v>
      </c>
      <c r="F5" s="380"/>
      <c r="G5" s="380"/>
      <c r="H5" s="408"/>
      <c r="I5" s="317" t="s">
        <v>45</v>
      </c>
      <c r="J5" s="380" t="s">
        <v>30</v>
      </c>
      <c r="K5" s="380"/>
      <c r="L5" s="380"/>
      <c r="M5" s="380"/>
    </row>
    <row r="6" spans="3:13" ht="12.75">
      <c r="C6" s="12" t="s">
        <v>11</v>
      </c>
      <c r="D6" s="75" t="s">
        <v>11</v>
      </c>
      <c r="E6" s="3">
        <f>'GF Revenue'!C5</f>
        <v>2007</v>
      </c>
      <c r="F6" s="3">
        <f>'GF Revenue'!D5</f>
        <v>2008</v>
      </c>
      <c r="G6" s="3">
        <f>'GF Revenue'!E5</f>
        <v>2009</v>
      </c>
      <c r="H6" s="3">
        <f>'GF Revenue'!F5</f>
        <v>2010</v>
      </c>
      <c r="I6" s="18">
        <f>'GF Revenue'!G5</f>
        <v>2011</v>
      </c>
      <c r="J6" s="3">
        <f>'GF Revenue'!H5</f>
        <v>2012</v>
      </c>
      <c r="K6" s="3">
        <f>'GF Revenue'!I5</f>
        <v>2013</v>
      </c>
      <c r="L6" s="3">
        <f>'GF Revenue'!J5</f>
        <v>2014</v>
      </c>
      <c r="M6" s="3">
        <f>'GF Revenue'!K5</f>
        <v>2015</v>
      </c>
    </row>
    <row r="7" spans="1:13" ht="12.75">
      <c r="A7" s="318" t="s">
        <v>114</v>
      </c>
      <c r="B7" s="318"/>
      <c r="C7" s="3"/>
      <c r="D7" s="3"/>
      <c r="E7" s="3"/>
      <c r="F7" s="3"/>
      <c r="G7" s="3"/>
      <c r="H7" s="3"/>
      <c r="I7" s="50"/>
      <c r="J7" s="11"/>
      <c r="K7" s="11"/>
      <c r="L7" s="11"/>
      <c r="M7" s="11"/>
    </row>
    <row r="8" spans="2:13" ht="12.75">
      <c r="B8" s="10" t="s">
        <v>35</v>
      </c>
      <c r="C8" s="319"/>
      <c r="D8" s="320"/>
      <c r="E8" s="321"/>
      <c r="F8" s="321"/>
      <c r="G8" s="321"/>
      <c r="H8" s="321"/>
      <c r="I8" s="322"/>
      <c r="J8" s="321"/>
      <c r="K8" s="323"/>
      <c r="L8" s="323"/>
      <c r="M8" s="323"/>
    </row>
    <row r="9" spans="2:13" ht="12.75">
      <c r="B9" s="10" t="s">
        <v>36</v>
      </c>
      <c r="C9" s="319"/>
      <c r="D9" s="320"/>
      <c r="E9" s="321"/>
      <c r="F9" s="321"/>
      <c r="G9" s="321"/>
      <c r="H9" s="321"/>
      <c r="I9" s="322"/>
      <c r="J9" s="321"/>
      <c r="K9" s="323"/>
      <c r="L9" s="323"/>
      <c r="M9" s="323"/>
    </row>
    <row r="10" spans="2:13" ht="12.75">
      <c r="B10" s="10" t="s">
        <v>37</v>
      </c>
      <c r="C10" s="319"/>
      <c r="D10" s="320"/>
      <c r="E10" s="321"/>
      <c r="F10" s="321"/>
      <c r="G10" s="321"/>
      <c r="H10" s="321"/>
      <c r="I10" s="322"/>
      <c r="J10" s="321"/>
      <c r="K10" s="321"/>
      <c r="L10" s="323"/>
      <c r="M10" s="323"/>
    </row>
    <row r="11" spans="2:13" ht="12.75">
      <c r="B11" s="10" t="s">
        <v>38</v>
      </c>
      <c r="C11" s="319"/>
      <c r="D11" s="320"/>
      <c r="E11" s="321"/>
      <c r="F11" s="321"/>
      <c r="G11" s="321"/>
      <c r="H11" s="321"/>
      <c r="I11" s="322"/>
      <c r="J11" s="321"/>
      <c r="K11" s="321"/>
      <c r="L11" s="323"/>
      <c r="M11" s="323"/>
    </row>
    <row r="12" spans="2:13" s="46" customFormat="1" ht="12.75">
      <c r="B12" s="78"/>
      <c r="C12" s="107"/>
      <c r="D12" s="107"/>
      <c r="E12" s="107"/>
      <c r="F12" s="107"/>
      <c r="G12" s="107"/>
      <c r="H12" s="107"/>
      <c r="I12" s="18"/>
      <c r="J12" s="3"/>
      <c r="K12" s="3"/>
      <c r="L12" s="3"/>
      <c r="M12" s="3"/>
    </row>
    <row r="13" spans="1:13" s="46" customFormat="1" ht="12.75">
      <c r="A13" s="407" t="s">
        <v>142</v>
      </c>
      <c r="B13" s="407"/>
      <c r="C13" s="407"/>
      <c r="I13" s="324"/>
      <c r="J13" s="76"/>
      <c r="K13" s="76"/>
      <c r="L13" s="76"/>
      <c r="M13" s="76"/>
    </row>
    <row r="14" spans="2:13" ht="12.75">
      <c r="B14" s="29" t="s">
        <v>141</v>
      </c>
      <c r="C14" s="29"/>
      <c r="E14" s="57"/>
      <c r="F14" s="57"/>
      <c r="G14" s="57"/>
      <c r="H14" s="57"/>
      <c r="I14" s="325"/>
      <c r="J14" s="57"/>
      <c r="K14" s="57"/>
      <c r="L14" s="57"/>
      <c r="M14" s="57"/>
    </row>
    <row r="15" spans="2:13" ht="12.75">
      <c r="B15" s="10" t="s">
        <v>49</v>
      </c>
      <c r="C15" s="46"/>
      <c r="E15" s="57"/>
      <c r="F15" s="57"/>
      <c r="G15" s="57"/>
      <c r="H15" s="57"/>
      <c r="I15" s="325"/>
      <c r="J15" s="57"/>
      <c r="K15" s="57"/>
      <c r="L15" s="57"/>
      <c r="M15" s="57"/>
    </row>
    <row r="16" spans="2:13" ht="12.75">
      <c r="B16" s="10" t="s">
        <v>50</v>
      </c>
      <c r="C16" s="46"/>
      <c r="D16" s="46"/>
      <c r="E16" s="57"/>
      <c r="F16" s="57"/>
      <c r="G16" s="57"/>
      <c r="H16" s="57"/>
      <c r="I16" s="325"/>
      <c r="J16" s="57"/>
      <c r="K16" s="57"/>
      <c r="L16" s="57"/>
      <c r="M16" s="57"/>
    </row>
    <row r="17" spans="2:13" ht="12.75">
      <c r="B17" s="10" t="s">
        <v>51</v>
      </c>
      <c r="C17" s="46"/>
      <c r="D17" s="46"/>
      <c r="E17" s="57"/>
      <c r="F17" s="57"/>
      <c r="G17" s="57"/>
      <c r="H17" s="57"/>
      <c r="I17" s="325"/>
      <c r="J17" s="57"/>
      <c r="K17" s="57"/>
      <c r="L17" s="57"/>
      <c r="M17" s="57"/>
    </row>
    <row r="18" spans="2:13" ht="13.5" thickBot="1">
      <c r="B18" s="10" t="s">
        <v>108</v>
      </c>
      <c r="C18" s="46"/>
      <c r="D18" s="46"/>
      <c r="E18" s="326"/>
      <c r="F18" s="326"/>
      <c r="G18" s="326"/>
      <c r="H18" s="326"/>
      <c r="I18" s="327"/>
      <c r="J18" s="326"/>
      <c r="K18" s="326"/>
      <c r="L18" s="326"/>
      <c r="M18" s="326"/>
    </row>
    <row r="19" ht="13.5" thickTop="1"/>
    <row r="20" ht="12.75">
      <c r="A20" s="37" t="str">
        <f>'GF Revenue'!A33</f>
        <v>* Required by AIM legislation.</v>
      </c>
    </row>
    <row r="25" ht="12.75">
      <c r="E25" s="105"/>
    </row>
  </sheetData>
  <sheetProtection/>
  <mergeCells count="3">
    <mergeCell ref="J5:M5"/>
    <mergeCell ref="A13:C13"/>
    <mergeCell ref="E5:H5"/>
  </mergeCells>
  <printOptions/>
  <pageMargins left="0.75" right="0.27" top="1" bottom="1" header="0.5" footer="0.5"/>
  <pageSetup fitToHeight="1" fitToWidth="1" horizontalDpi="600" verticalDpi="600" orientation="landscape" paperSize="5" r:id="rId1"/>
  <headerFooter alignWithMargins="0">
    <oddFooter>&amp;C&amp;"Times New Roman,Regular"&amp;A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V37"/>
  <sheetViews>
    <sheetView zoomScalePageLayoutView="0" workbookViewId="0" topLeftCell="A1">
      <selection activeCell="C8" sqref="C8"/>
    </sheetView>
  </sheetViews>
  <sheetFormatPr defaultColWidth="9.7109375" defaultRowHeight="12.75"/>
  <cols>
    <col min="1" max="2" width="4.140625" style="10" customWidth="1"/>
    <col min="3" max="3" width="43.140625" style="10" bestFit="1" customWidth="1"/>
    <col min="4" max="7" width="10.57421875" style="10" customWidth="1"/>
    <col min="8" max="8" width="8.421875" style="10" customWidth="1"/>
    <col min="9" max="9" width="8.140625" style="10" customWidth="1"/>
    <col min="10" max="10" width="6.7109375" style="10" bestFit="1" customWidth="1"/>
    <col min="11" max="11" width="10.00390625" style="10" bestFit="1" customWidth="1"/>
    <col min="12" max="12" width="1.421875" style="10" customWidth="1"/>
    <col min="13" max="13" width="9.28125" style="10" customWidth="1"/>
    <col min="14" max="14" width="3.140625" style="10" customWidth="1"/>
    <col min="15" max="29" width="9.28125" style="10" customWidth="1"/>
    <col min="30" max="30" width="10.00390625" style="10" hidden="1" customWidth="1"/>
    <col min="31" max="31" width="10.7109375" style="10" hidden="1" customWidth="1"/>
    <col min="32" max="32" width="0" style="10" hidden="1" customWidth="1"/>
    <col min="33" max="35" width="9.7109375" style="10" hidden="1" customWidth="1"/>
    <col min="36" max="36" width="7.421875" style="10" hidden="1" customWidth="1"/>
    <col min="37" max="53" width="9.7109375" style="10" customWidth="1"/>
    <col min="54" max="54" width="10.7109375" style="10" bestFit="1" customWidth="1"/>
    <col min="55" max="16384" width="9.7109375" style="10" customWidth="1"/>
  </cols>
  <sheetData>
    <row r="1" s="7" customFormat="1" ht="15.75">
      <c r="A1" s="8" t="str">
        <f>IF('GF Revenue'!A1="{ENTER NAME OF CITY HERE}","{Enter Name of City on GF Revenue Page}",'GF Revenue'!A1)</f>
        <v>{Enter Name of City on GF Revenue Page}</v>
      </c>
    </row>
    <row r="2" spans="1:4" s="7" customFormat="1" ht="15.75">
      <c r="A2" s="8" t="str">
        <f>'GF Revenue'!A2</f>
        <v>Four Year Financial Plan, Fiscal Years</v>
      </c>
      <c r="D2" s="8" t="str">
        <f>'GF Revenue'!D2</f>
        <v>2012-2015</v>
      </c>
    </row>
    <row r="3" s="7" customFormat="1" ht="15.75">
      <c r="A3" s="8" t="s">
        <v>70</v>
      </c>
    </row>
    <row r="5" spans="3:37" ht="12.75">
      <c r="C5" s="17"/>
      <c r="D5" s="379" t="s">
        <v>72</v>
      </c>
      <c r="E5" s="379"/>
      <c r="F5" s="379"/>
      <c r="G5" s="379"/>
      <c r="H5" s="3"/>
      <c r="I5" s="3"/>
      <c r="J5" s="3"/>
      <c r="K5" s="3"/>
      <c r="AE5" s="17" t="s">
        <v>73</v>
      </c>
      <c r="AF5" s="17"/>
      <c r="AG5" s="17"/>
      <c r="AH5" s="17"/>
      <c r="AI5" s="17"/>
      <c r="AJ5" s="17"/>
      <c r="AK5" s="17"/>
    </row>
    <row r="6" spans="3:40" ht="45" customHeight="1">
      <c r="C6" s="318"/>
      <c r="D6" s="3">
        <f>'GF Revenue'!H5</f>
        <v>2012</v>
      </c>
      <c r="E6" s="3">
        <f>'GF Revenue'!I5</f>
        <v>2013</v>
      </c>
      <c r="F6" s="3">
        <f>'GF Revenue'!J5</f>
        <v>2014</v>
      </c>
      <c r="G6" s="3">
        <f>'GF Revenue'!K5</f>
        <v>2015</v>
      </c>
      <c r="H6" s="14" t="s">
        <v>74</v>
      </c>
      <c r="I6" s="14" t="s">
        <v>75</v>
      </c>
      <c r="J6" s="3" t="s">
        <v>23</v>
      </c>
      <c r="K6" s="14" t="s">
        <v>76</v>
      </c>
      <c r="AD6" s="14" t="s">
        <v>182</v>
      </c>
      <c r="AE6" s="328" t="s">
        <v>77</v>
      </c>
      <c r="AF6" s="3">
        <v>2006</v>
      </c>
      <c r="AG6" s="3">
        <v>2007</v>
      </c>
      <c r="AH6" s="3">
        <v>2008</v>
      </c>
      <c r="AI6" s="3">
        <v>2009</v>
      </c>
      <c r="AJ6" s="17"/>
      <c r="AK6" s="3"/>
      <c r="AL6" s="3"/>
      <c r="AM6" s="3"/>
      <c r="AN6" s="3"/>
    </row>
    <row r="7" s="329" customFormat="1" ht="12.75">
      <c r="B7" s="17" t="s">
        <v>78</v>
      </c>
    </row>
    <row r="8" spans="2:36" ht="12.75">
      <c r="B8" s="17"/>
      <c r="C8" s="57"/>
      <c r="D8" s="330"/>
      <c r="E8" s="26"/>
      <c r="F8" s="26"/>
      <c r="G8" s="26"/>
      <c r="H8" s="56"/>
      <c r="I8" s="331"/>
      <c r="J8" s="57"/>
      <c r="K8" s="57"/>
      <c r="AD8" s="332">
        <v>0.0005</v>
      </c>
      <c r="AE8" s="49">
        <f aca="true" t="shared" si="0" ref="AE8:AE17">ROUND(+SUM(D8:G8)/0.98,-4)</f>
        <v>0</v>
      </c>
      <c r="AF8" s="49">
        <f>IF(D8&gt;0,CEILING(($AE8*PMT($I8,$H8,-1))-(($AE8*0.01)*$I8)+IF($AE8*$AD8&gt;$AJ8,$AE8*$AD8,$AJ8),1000),"")</f>
      </c>
      <c r="AG8" s="49">
        <f>IF(OR(D8&gt;0,E8&gt;0),CEILING(($AE8*PMT($I8,$H8,-1))-(($AE8*0.01)*$I8)+IF($AE8*$AD8&gt;$AJ8,$AE8*$AD8,$AJ8),1000),"")</f>
      </c>
      <c r="AH8" s="49">
        <f>IF(OR(D8&gt;0,E8&gt;0,F8&gt;0),CEILING(($AE8*PMT($I8,$H8,-1))-(($AE8*0.01)*$I8)+IF($AE8*$AD8&gt;$AJ8,$AE8*$AD8,$AJ8),1000),"")</f>
      </c>
      <c r="AI8" s="49">
        <f>IF(OR(D8&gt;0,E8&gt;0,F8&gt;0,G8&gt;0),CEILING(($AE8*PMT($I8,$H8,-1))-(($AE8*0.01)*$I8)+IF($AE8*$AD8&gt;$AJ8,$AE8*$AD8,$AJ8),1000),"")</f>
      </c>
      <c r="AJ8" s="49">
        <f>IF(AE8&gt;10000000,0.0005*AE8,5000)</f>
        <v>5000</v>
      </c>
    </row>
    <row r="9" spans="2:36" ht="12.75">
      <c r="B9" s="17"/>
      <c r="C9" s="57"/>
      <c r="D9" s="333"/>
      <c r="E9" s="56"/>
      <c r="F9" s="56"/>
      <c r="G9" s="56"/>
      <c r="H9" s="56"/>
      <c r="I9" s="331"/>
      <c r="J9" s="57"/>
      <c r="K9" s="57"/>
      <c r="AD9" s="332">
        <v>0.0005</v>
      </c>
      <c r="AE9" s="49">
        <f t="shared" si="0"/>
        <v>0</v>
      </c>
      <c r="AF9" s="49">
        <f aca="true" t="shared" si="1" ref="AF9:AF17">IF(D9&gt;0,CEILING(($AE9*PMT($I9,$H9,-1))-(($AE9*0.01)*$I9)+IF($AE9*$AD9&gt;$AJ9,$AE9*$AD9,$AJ9),1000),"")</f>
      </c>
      <c r="AG9" s="49">
        <f aca="true" t="shared" si="2" ref="AG9:AG17">IF(OR(D9&gt;0,E9&gt;0),CEILING(($AE9*PMT($I9,$H9,-1))-(($AE9*0.01)*$I9)+IF($AE9*$AD9&gt;$AJ9,$AE9*$AD9,$AJ9),1000),"")</f>
      </c>
      <c r="AH9" s="49">
        <f aca="true" t="shared" si="3" ref="AH9:AH17">IF(OR(D9&gt;0,E9&gt;0,F9&gt;0),CEILING(($AE9*PMT($I9,$H9,-1))-(($AE9*0.01)*$I9)+IF($AE9*$AD9&gt;$AJ9,$AE9*$AD9,$AJ9),1000),"")</f>
      </c>
      <c r="AI9" s="49">
        <f aca="true" t="shared" si="4" ref="AI9:AI17">IF(OR(D9&gt;0,E9&gt;0,F9&gt;0,G9&gt;0),CEILING(($AE9*PMT($I9,$H9,-1))-(($AE9*0.01)*$I9)+IF($AE9*$AD9&gt;$AJ9,$AE9*$AD9,$AJ9),1000),"")</f>
      </c>
      <c r="AJ9" s="49">
        <f aca="true" t="shared" si="5" ref="AJ9:AJ17">IF(AE9&gt;10000000,0.0005*AE9,5000)</f>
        <v>5000</v>
      </c>
    </row>
    <row r="10" spans="2:36" ht="12.75">
      <c r="B10" s="17"/>
      <c r="C10" s="57"/>
      <c r="D10" s="333"/>
      <c r="E10" s="56"/>
      <c r="F10" s="56"/>
      <c r="G10" s="56"/>
      <c r="H10" s="56"/>
      <c r="I10" s="331"/>
      <c r="J10" s="57"/>
      <c r="K10" s="57"/>
      <c r="AD10" s="332">
        <v>0.0005</v>
      </c>
      <c r="AE10" s="49">
        <f t="shared" si="0"/>
        <v>0</v>
      </c>
      <c r="AF10" s="49">
        <f t="shared" si="1"/>
      </c>
      <c r="AG10" s="49">
        <f t="shared" si="2"/>
      </c>
      <c r="AH10" s="49">
        <f t="shared" si="3"/>
      </c>
      <c r="AI10" s="49">
        <f t="shared" si="4"/>
      </c>
      <c r="AJ10" s="49">
        <f t="shared" si="5"/>
        <v>5000</v>
      </c>
    </row>
    <row r="11" spans="2:36" ht="12.75">
      <c r="B11" s="17"/>
      <c r="C11" s="57"/>
      <c r="D11" s="334"/>
      <c r="E11" s="56"/>
      <c r="F11" s="56"/>
      <c r="G11" s="56"/>
      <c r="H11" s="56"/>
      <c r="I11" s="331"/>
      <c r="J11" s="57"/>
      <c r="K11" s="57"/>
      <c r="AD11" s="332">
        <v>0.0005</v>
      </c>
      <c r="AE11" s="49">
        <f t="shared" si="0"/>
        <v>0</v>
      </c>
      <c r="AF11" s="49">
        <f t="shared" si="1"/>
      </c>
      <c r="AG11" s="49">
        <f t="shared" si="2"/>
      </c>
      <c r="AH11" s="49">
        <f t="shared" si="3"/>
      </c>
      <c r="AI11" s="49">
        <f t="shared" si="4"/>
      </c>
      <c r="AJ11" s="49">
        <f t="shared" si="5"/>
        <v>5000</v>
      </c>
    </row>
    <row r="12" spans="2:36" ht="12.75">
      <c r="B12" s="17"/>
      <c r="C12" s="57"/>
      <c r="D12" s="334"/>
      <c r="E12" s="57"/>
      <c r="F12" s="56"/>
      <c r="G12" s="56"/>
      <c r="H12" s="56"/>
      <c r="I12" s="331"/>
      <c r="J12" s="57"/>
      <c r="K12" s="57"/>
      <c r="AD12" s="332">
        <v>0.0005</v>
      </c>
      <c r="AE12" s="49">
        <f t="shared" si="0"/>
        <v>0</v>
      </c>
      <c r="AF12" s="49">
        <f t="shared" si="1"/>
      </c>
      <c r="AG12" s="49">
        <f t="shared" si="2"/>
      </c>
      <c r="AH12" s="49">
        <f t="shared" si="3"/>
      </c>
      <c r="AI12" s="49">
        <f t="shared" si="4"/>
      </c>
      <c r="AJ12" s="49">
        <f t="shared" si="5"/>
        <v>5000</v>
      </c>
    </row>
    <row r="13" spans="2:36" ht="12.75">
      <c r="B13" s="17"/>
      <c r="C13" s="57"/>
      <c r="D13" s="334"/>
      <c r="E13" s="57"/>
      <c r="F13" s="57"/>
      <c r="G13" s="56"/>
      <c r="H13" s="57"/>
      <c r="I13" s="331"/>
      <c r="J13" s="57"/>
      <c r="K13" s="57"/>
      <c r="AD13" s="332">
        <v>0.0005</v>
      </c>
      <c r="AE13" s="49">
        <f t="shared" si="0"/>
        <v>0</v>
      </c>
      <c r="AF13" s="49">
        <f t="shared" si="1"/>
      </c>
      <c r="AG13" s="49">
        <f t="shared" si="2"/>
      </c>
      <c r="AH13" s="49">
        <f t="shared" si="3"/>
      </c>
      <c r="AI13" s="49">
        <f t="shared" si="4"/>
      </c>
      <c r="AJ13" s="49">
        <f t="shared" si="5"/>
        <v>5000</v>
      </c>
    </row>
    <row r="14" spans="2:36" ht="12.75">
      <c r="B14" s="17"/>
      <c r="C14" s="57"/>
      <c r="D14" s="334"/>
      <c r="E14" s="57"/>
      <c r="F14" s="57"/>
      <c r="G14" s="57"/>
      <c r="H14" s="57"/>
      <c r="I14" s="331"/>
      <c r="J14" s="57"/>
      <c r="K14" s="57"/>
      <c r="AD14" s="332">
        <v>0.0005</v>
      </c>
      <c r="AE14" s="49">
        <f t="shared" si="0"/>
        <v>0</v>
      </c>
      <c r="AF14" s="49">
        <f t="shared" si="1"/>
      </c>
      <c r="AG14" s="49">
        <f t="shared" si="2"/>
      </c>
      <c r="AH14" s="49">
        <f t="shared" si="3"/>
      </c>
      <c r="AI14" s="49">
        <f t="shared" si="4"/>
      </c>
      <c r="AJ14" s="49">
        <f t="shared" si="5"/>
        <v>5000</v>
      </c>
    </row>
    <row r="15" spans="2:36" ht="12.75">
      <c r="B15" s="17"/>
      <c r="C15" s="57"/>
      <c r="D15" s="334"/>
      <c r="E15" s="57"/>
      <c r="F15" s="57"/>
      <c r="G15" s="57"/>
      <c r="H15" s="57"/>
      <c r="I15" s="331"/>
      <c r="J15" s="57"/>
      <c r="K15" s="57"/>
      <c r="AD15" s="332">
        <v>0.0005</v>
      </c>
      <c r="AE15" s="49">
        <f t="shared" si="0"/>
        <v>0</v>
      </c>
      <c r="AF15" s="49">
        <f t="shared" si="1"/>
      </c>
      <c r="AG15" s="49">
        <f t="shared" si="2"/>
      </c>
      <c r="AH15" s="49">
        <f t="shared" si="3"/>
      </c>
      <c r="AI15" s="49">
        <f t="shared" si="4"/>
      </c>
      <c r="AJ15" s="49">
        <f t="shared" si="5"/>
        <v>5000</v>
      </c>
    </row>
    <row r="16" spans="2:36" ht="12.75">
      <c r="B16" s="17"/>
      <c r="C16" s="57"/>
      <c r="D16" s="334"/>
      <c r="E16" s="57"/>
      <c r="F16" s="57"/>
      <c r="G16" s="57"/>
      <c r="H16" s="57"/>
      <c r="I16" s="331"/>
      <c r="J16" s="57"/>
      <c r="K16" s="57"/>
      <c r="AD16" s="332">
        <v>0.0005</v>
      </c>
      <c r="AE16" s="49">
        <f t="shared" si="0"/>
        <v>0</v>
      </c>
      <c r="AF16" s="49">
        <f t="shared" si="1"/>
      </c>
      <c r="AG16" s="49">
        <f t="shared" si="2"/>
      </c>
      <c r="AH16" s="49">
        <f t="shared" si="3"/>
      </c>
      <c r="AI16" s="49">
        <f t="shared" si="4"/>
      </c>
      <c r="AJ16" s="49">
        <f t="shared" si="5"/>
        <v>5000</v>
      </c>
    </row>
    <row r="17" spans="2:36" ht="12.75">
      <c r="B17" s="17"/>
      <c r="C17" s="57"/>
      <c r="D17" s="334"/>
      <c r="E17" s="57"/>
      <c r="F17" s="57"/>
      <c r="G17" s="57"/>
      <c r="H17" s="57"/>
      <c r="I17" s="331"/>
      <c r="J17" s="57"/>
      <c r="K17" s="57"/>
      <c r="AD17" s="332">
        <v>0.0005</v>
      </c>
      <c r="AE17" s="49">
        <f t="shared" si="0"/>
        <v>0</v>
      </c>
      <c r="AF17" s="49">
        <f t="shared" si="1"/>
      </c>
      <c r="AG17" s="49">
        <f t="shared" si="2"/>
      </c>
      <c r="AH17" s="49">
        <f t="shared" si="3"/>
      </c>
      <c r="AI17" s="49">
        <f t="shared" si="4"/>
      </c>
      <c r="AJ17" s="49">
        <f t="shared" si="5"/>
        <v>5000</v>
      </c>
    </row>
    <row r="18" spans="2:35" s="46" customFormat="1" ht="12.75">
      <c r="B18" s="78" t="s">
        <v>24</v>
      </c>
      <c r="D18" s="335"/>
      <c r="AE18" s="76">
        <f>SUM(AE8:AE17)</f>
        <v>0</v>
      </c>
      <c r="AF18" s="76">
        <f>SUM(AF8:AF17)</f>
        <v>0</v>
      </c>
      <c r="AG18" s="76">
        <f>SUM(AG8:AG17)</f>
        <v>0</v>
      </c>
      <c r="AH18" s="76">
        <f>SUM(AH8:AH17)</f>
        <v>0</v>
      </c>
      <c r="AI18" s="76">
        <f>SUM(AI8:AI17)</f>
        <v>0</v>
      </c>
    </row>
    <row r="19" spans="2:11" ht="12.75">
      <c r="B19" s="17"/>
      <c r="C19" s="57"/>
      <c r="D19" s="330"/>
      <c r="E19" s="26"/>
      <c r="F19" s="26"/>
      <c r="G19" s="26"/>
      <c r="H19" s="56"/>
      <c r="I19" s="56"/>
      <c r="J19" s="57"/>
      <c r="K19" s="57"/>
    </row>
    <row r="20" spans="2:11" ht="12.75">
      <c r="B20" s="17"/>
      <c r="C20" s="57"/>
      <c r="D20" s="333"/>
      <c r="E20" s="56"/>
      <c r="F20" s="56"/>
      <c r="G20" s="56"/>
      <c r="H20" s="56"/>
      <c r="I20" s="56"/>
      <c r="J20" s="56"/>
      <c r="K20" s="57"/>
    </row>
    <row r="21" spans="2:11" ht="12.75">
      <c r="B21" s="17"/>
      <c r="C21" s="57"/>
      <c r="D21" s="333"/>
      <c r="E21" s="56"/>
      <c r="F21" s="56"/>
      <c r="G21" s="56"/>
      <c r="H21" s="56"/>
      <c r="I21" s="56"/>
      <c r="J21" s="56"/>
      <c r="K21" s="57"/>
    </row>
    <row r="22" spans="2:11" ht="12.75">
      <c r="B22" s="17"/>
      <c r="C22" s="57"/>
      <c r="D22" s="333"/>
      <c r="E22" s="56"/>
      <c r="F22" s="56"/>
      <c r="G22" s="56"/>
      <c r="H22" s="56"/>
      <c r="I22" s="56"/>
      <c r="J22" s="56"/>
      <c r="K22" s="57"/>
    </row>
    <row r="23" spans="2:11" ht="12.75">
      <c r="B23" s="17"/>
      <c r="C23" s="57"/>
      <c r="D23" s="333"/>
      <c r="E23" s="56"/>
      <c r="F23" s="56"/>
      <c r="G23" s="56"/>
      <c r="H23" s="56"/>
      <c r="I23" s="56"/>
      <c r="J23" s="56"/>
      <c r="K23" s="57"/>
    </row>
    <row r="24" spans="2:11" ht="12.75">
      <c r="B24" s="17"/>
      <c r="C24" s="57"/>
      <c r="D24" s="333"/>
      <c r="E24" s="56"/>
      <c r="F24" s="56"/>
      <c r="G24" s="56"/>
      <c r="H24" s="56"/>
      <c r="I24" s="56"/>
      <c r="J24" s="56"/>
      <c r="K24" s="57"/>
    </row>
    <row r="25" spans="2:11" ht="12.75">
      <c r="B25" s="17"/>
      <c r="C25" s="57"/>
      <c r="D25" s="333"/>
      <c r="E25" s="56"/>
      <c r="F25" s="56"/>
      <c r="G25" s="56"/>
      <c r="H25" s="56"/>
      <c r="I25" s="56"/>
      <c r="J25" s="56"/>
      <c r="K25" s="57"/>
    </row>
    <row r="26" spans="2:11" ht="12.75">
      <c r="B26" s="17"/>
      <c r="C26" s="57"/>
      <c r="D26" s="333"/>
      <c r="E26" s="56"/>
      <c r="F26" s="56"/>
      <c r="G26" s="56"/>
      <c r="H26" s="56"/>
      <c r="I26" s="56"/>
      <c r="J26" s="56"/>
      <c r="K26" s="57"/>
    </row>
    <row r="27" spans="2:11" ht="12.75">
      <c r="B27" s="17"/>
      <c r="C27" s="57"/>
      <c r="D27" s="333"/>
      <c r="E27" s="56"/>
      <c r="F27" s="56"/>
      <c r="G27" s="56"/>
      <c r="H27" s="56"/>
      <c r="I27" s="56"/>
      <c r="J27" s="56"/>
      <c r="K27" s="57"/>
    </row>
    <row r="28" spans="2:11" ht="12.75">
      <c r="B28" s="17"/>
      <c r="C28" s="57"/>
      <c r="D28" s="334"/>
      <c r="E28" s="57"/>
      <c r="F28" s="57"/>
      <c r="G28" s="57"/>
      <c r="H28" s="57"/>
      <c r="I28" s="57"/>
      <c r="J28" s="57"/>
      <c r="K28" s="57"/>
    </row>
    <row r="29" spans="2:7" s="76" customFormat="1" ht="12.75">
      <c r="B29" s="76" t="s">
        <v>79</v>
      </c>
      <c r="D29" s="54">
        <f>SUM(D8:D12)</f>
        <v>0</v>
      </c>
      <c r="E29" s="54">
        <f>SUM(E8:E12)</f>
        <v>0</v>
      </c>
      <c r="F29" s="54">
        <f>SUM(F8:F12)</f>
        <v>0</v>
      </c>
      <c r="G29" s="54">
        <f>SUM(G8:G12)</f>
        <v>0</v>
      </c>
    </row>
    <row r="30" spans="2:7" s="76" customFormat="1" ht="12.75">
      <c r="B30" s="76" t="s">
        <v>52</v>
      </c>
      <c r="D30" s="54">
        <f>SUM(D19:D28)</f>
        <v>0</v>
      </c>
      <c r="E30" s="54">
        <f>SUM(E19:E28)</f>
        <v>0</v>
      </c>
      <c r="F30" s="54">
        <f>SUM(F19:F28)</f>
        <v>0</v>
      </c>
      <c r="G30" s="54">
        <f>SUM(G19:G28)</f>
        <v>0</v>
      </c>
    </row>
    <row r="31" spans="2:7" s="76" customFormat="1" ht="12.75">
      <c r="B31" s="76" t="s">
        <v>25</v>
      </c>
      <c r="D31" s="54">
        <f>SUM(D29:D30)</f>
        <v>0</v>
      </c>
      <c r="E31" s="54">
        <f>SUM(E29:E30)</f>
        <v>0</v>
      </c>
      <c r="F31" s="54">
        <f>SUM(F29:F30)</f>
        <v>0</v>
      </c>
      <c r="G31" s="54">
        <f>SUM(G29:G30)</f>
        <v>0</v>
      </c>
    </row>
    <row r="32" spans="5:7" s="37" customFormat="1" ht="12" customHeight="1">
      <c r="E32" s="100"/>
      <c r="F32" s="100"/>
      <c r="G32" s="100"/>
    </row>
    <row r="33" spans="2:152" ht="12.75">
      <c r="B33" s="336" t="s">
        <v>34</v>
      </c>
      <c r="D33" s="40">
        <f>AF18</f>
        <v>0</v>
      </c>
      <c r="E33" s="40">
        <f>AG18</f>
        <v>0</v>
      </c>
      <c r="F33" s="40">
        <f>AH18</f>
        <v>0</v>
      </c>
      <c r="G33" s="40">
        <f>AI18</f>
        <v>0</v>
      </c>
      <c r="H33" s="337"/>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8"/>
      <c r="CY33" s="338"/>
      <c r="CZ33" s="338"/>
      <c r="DA33" s="338"/>
      <c r="DB33" s="338"/>
      <c r="DC33" s="338"/>
      <c r="DD33" s="338"/>
      <c r="DE33" s="338"/>
      <c r="DF33" s="338"/>
      <c r="DG33" s="338"/>
      <c r="DH33" s="338"/>
      <c r="DI33" s="338"/>
      <c r="DJ33" s="338"/>
      <c r="DK33" s="338"/>
      <c r="DL33" s="338"/>
      <c r="DM33" s="338"/>
      <c r="DN33" s="338"/>
      <c r="DO33" s="338"/>
      <c r="DP33" s="338"/>
      <c r="DQ33" s="338"/>
      <c r="DR33" s="338"/>
      <c r="DS33" s="338"/>
      <c r="DT33" s="338"/>
      <c r="DU33" s="338"/>
      <c r="DV33" s="338"/>
      <c r="DW33" s="338"/>
      <c r="DX33" s="338"/>
      <c r="DY33" s="338"/>
      <c r="DZ33" s="338"/>
      <c r="EA33" s="338"/>
      <c r="EB33" s="338"/>
      <c r="EC33" s="338"/>
      <c r="ED33" s="338"/>
      <c r="EE33" s="338"/>
      <c r="EF33" s="338"/>
      <c r="EG33" s="338"/>
      <c r="EH33" s="338"/>
      <c r="EI33" s="338"/>
      <c r="EJ33" s="338"/>
      <c r="EK33" s="338"/>
      <c r="EL33" s="338"/>
      <c r="EM33" s="338"/>
      <c r="EN33" s="338"/>
      <c r="EO33" s="338"/>
      <c r="EP33" s="338"/>
      <c r="EQ33" s="338"/>
      <c r="ER33" s="338"/>
      <c r="ES33" s="338"/>
      <c r="ET33" s="338"/>
      <c r="EU33" s="338"/>
      <c r="EV33" s="338"/>
    </row>
    <row r="34" spans="2:7" s="17" customFormat="1" ht="12.75">
      <c r="B34" s="78" t="s">
        <v>26</v>
      </c>
      <c r="C34" s="78"/>
      <c r="D34" s="40">
        <f>D30</f>
        <v>0</v>
      </c>
      <c r="E34" s="40">
        <f>E30</f>
        <v>0</v>
      </c>
      <c r="F34" s="40">
        <f>F30</f>
        <v>0</v>
      </c>
      <c r="G34" s="40">
        <f>G30</f>
        <v>0</v>
      </c>
    </row>
    <row r="35" spans="2:7" s="38" customFormat="1" ht="12.75">
      <c r="B35" s="40" t="s">
        <v>27</v>
      </c>
      <c r="C35" s="40"/>
      <c r="D35" s="40">
        <f>SUM(D33:D34)</f>
        <v>0</v>
      </c>
      <c r="E35" s="40">
        <f>SUM(E33:E34)</f>
        <v>0</v>
      </c>
      <c r="F35" s="40">
        <f>SUM(F33:F34)</f>
        <v>0</v>
      </c>
      <c r="G35" s="40">
        <f>SUM(G33:G34)</f>
        <v>0</v>
      </c>
    </row>
    <row r="37" spans="1:11" ht="39" customHeight="1">
      <c r="A37" s="409" t="s">
        <v>80</v>
      </c>
      <c r="B37" s="409"/>
      <c r="C37" s="409"/>
      <c r="D37" s="409"/>
      <c r="E37" s="409"/>
      <c r="F37" s="409"/>
      <c r="G37" s="409"/>
      <c r="H37" s="409"/>
      <c r="I37" s="409"/>
      <c r="J37" s="409"/>
      <c r="K37" s="409"/>
    </row>
  </sheetData>
  <sheetProtection/>
  <mergeCells count="2">
    <mergeCell ref="D5:G5"/>
    <mergeCell ref="A37:K37"/>
  </mergeCells>
  <printOptions/>
  <pageMargins left="0.5" right="0.16" top="0.45" bottom="0.4" header="0.5" footer="0.22"/>
  <pageSetup fitToHeight="1" fitToWidth="1" horizontalDpi="600" verticalDpi="600" orientation="landscape" paperSize="5" r:id="rId1"/>
  <headerFooter alignWithMargins="0">
    <oddFooter>&amp;C&amp;"Times New Roman,Regular"&amp;A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K42" sqref="K42"/>
    </sheetView>
  </sheetViews>
  <sheetFormatPr defaultColWidth="9.140625" defaultRowHeight="12.75"/>
  <cols>
    <col min="14" max="14" width="3.140625" style="0" customWidth="1"/>
  </cols>
  <sheetData/>
  <sheetProtection/>
  <printOptions/>
  <pageMargins left="1.53" right="0.34" top="0.85" bottom="0.48" header="0.24" footer="0.25"/>
  <pageSetup fitToHeight="1" fitToWidth="1" horizontalDpi="600" verticalDpi="600" orientation="portrait" paperSize="5" r:id="rId2"/>
  <headerFooter alignWithMargins="0">
    <oddFooter>&amp;C&amp;"Times New Roman,Regular"&amp;A</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14" max="14" width="3.140625" style="0" customWidth="1"/>
  </cols>
  <sheetData/>
  <sheetProtection/>
  <printOptions/>
  <pageMargins left="0.86" right="0.17" top="0.64" bottom="0.51" header="0.29" footer="0.29"/>
  <pageSetup horizontalDpi="600" verticalDpi="600" orientation="landscape" paperSize="5" r:id="rId2"/>
  <headerFooter alignWithMargins="0">
    <oddFooter>&amp;C&amp;"Times New Roman,Regular"&amp;A</oddFooter>
  </headerFooter>
  <rowBreaks count="1" manualBreakCount="1">
    <brk id="41" max="13" man="1"/>
  </rowBreaks>
  <drawing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R112"/>
  <sheetViews>
    <sheetView zoomScalePageLayoutView="0" workbookViewId="0" topLeftCell="A1">
      <pane xSplit="2" ySplit="5" topLeftCell="C15" activePane="bottomRight" state="frozen"/>
      <selection pane="topLeft" activeCell="A4" sqref="A4"/>
      <selection pane="topRight" activeCell="A4" sqref="A4"/>
      <selection pane="bottomLeft" activeCell="A4" sqref="A4"/>
      <selection pane="bottomRight" activeCell="C17" sqref="C17"/>
    </sheetView>
  </sheetViews>
  <sheetFormatPr defaultColWidth="9.7109375" defaultRowHeight="12.75"/>
  <cols>
    <col min="1" max="1" width="1.7109375" style="10" customWidth="1"/>
    <col min="2" max="2" width="38.421875" style="29" customWidth="1"/>
    <col min="3" max="7" width="11.57421875" style="10" bestFit="1" customWidth="1"/>
    <col min="8" max="8" width="12.421875" style="10" bestFit="1" customWidth="1"/>
    <col min="9" max="9" width="12.57421875" style="10" bestFit="1" customWidth="1"/>
    <col min="10" max="10" width="12.140625" style="10" bestFit="1" customWidth="1"/>
    <col min="11" max="11" width="12.57421875" style="10" bestFit="1" customWidth="1"/>
    <col min="12" max="12" width="9.8515625" style="10" bestFit="1" customWidth="1"/>
    <col min="13" max="13" width="6.8515625" style="10" bestFit="1" customWidth="1"/>
    <col min="14" max="14" width="6.140625" style="10" customWidth="1"/>
    <col min="15" max="15" width="6.8515625" style="10" bestFit="1" customWidth="1"/>
    <col min="16" max="16" width="6.28125" style="10" bestFit="1" customWidth="1"/>
    <col min="17" max="17" width="47.00390625" style="10" bestFit="1" customWidth="1"/>
    <col min="18" max="16384" width="9.7109375" style="10" customWidth="1"/>
  </cols>
  <sheetData>
    <row r="1" spans="1:6" s="7" customFormat="1" ht="15.75">
      <c r="A1" s="8" t="str">
        <f>IF('GF Revenue'!A1="{ENTER NAME OF CITY HERE}","{Enter Name of City on GF Revenue Page}",'GF Revenue'!A1)</f>
        <v>{Enter Name of City on GF Revenue Page}</v>
      </c>
      <c r="B1" s="347"/>
      <c r="C1" s="339"/>
      <c r="D1" s="339"/>
      <c r="E1" s="339"/>
      <c r="F1" s="339"/>
    </row>
    <row r="2" spans="1:4" s="7" customFormat="1" ht="15.75">
      <c r="A2" s="8" t="str">
        <f>'GF Revenue'!A2</f>
        <v>Four Year Financial Plan, Fiscal Years</v>
      </c>
      <c r="B2" s="9"/>
      <c r="C2" s="8"/>
      <c r="D2" s="8" t="str">
        <f>'GF Revenue'!D2</f>
        <v>2012-2015</v>
      </c>
    </row>
    <row r="3" spans="1:2" s="7" customFormat="1" ht="16.5" thickBot="1">
      <c r="A3" s="8" t="s">
        <v>15</v>
      </c>
      <c r="B3" s="9"/>
    </row>
    <row r="4" spans="2:17" ht="39.75" customHeight="1" thickTop="1">
      <c r="B4" s="11"/>
      <c r="C4" s="379" t="s">
        <v>29</v>
      </c>
      <c r="D4" s="379"/>
      <c r="E4" s="379"/>
      <c r="F4" s="379"/>
      <c r="G4" s="13" t="s">
        <v>45</v>
      </c>
      <c r="H4" s="379" t="s">
        <v>30</v>
      </c>
      <c r="I4" s="379"/>
      <c r="J4" s="379"/>
      <c r="K4" s="379"/>
      <c r="L4" s="381" t="str">
        <f>'GF Revenue'!L4</f>
        <v>Avg Ann Increase 2007- present</v>
      </c>
      <c r="M4" s="380" t="str">
        <f>'GF Revenue'!M4:Q4</f>
        <v>Assumptions</v>
      </c>
      <c r="N4" s="380"/>
      <c r="O4" s="380"/>
      <c r="P4" s="380"/>
      <c r="Q4" s="380"/>
    </row>
    <row r="5" spans="2:17" ht="12.75">
      <c r="B5" s="11"/>
      <c r="C5" s="3">
        <f>'GF Revenue'!C5</f>
        <v>2007</v>
      </c>
      <c r="D5" s="3">
        <f>'GF Revenue'!D5</f>
        <v>2008</v>
      </c>
      <c r="E5" s="3">
        <f>'GF Revenue'!E5</f>
        <v>2009</v>
      </c>
      <c r="F5" s="3">
        <f>'GF Revenue'!F5</f>
        <v>2010</v>
      </c>
      <c r="G5" s="15">
        <f>'GF Revenue'!G5</f>
        <v>2011</v>
      </c>
      <c r="H5" s="3">
        <f>'GF Revenue'!H5</f>
        <v>2012</v>
      </c>
      <c r="I5" s="3">
        <f>'GF Revenue'!I5</f>
        <v>2013</v>
      </c>
      <c r="J5" s="3">
        <f>'GF Revenue'!J5</f>
        <v>2014</v>
      </c>
      <c r="K5" s="3">
        <f>'GF Revenue'!K5</f>
        <v>2015</v>
      </c>
      <c r="L5" s="381"/>
      <c r="M5" s="3">
        <f>'GF Revenue'!M5</f>
        <v>2012</v>
      </c>
      <c r="N5" s="3">
        <f>'GF Revenue'!N5</f>
        <v>2013</v>
      </c>
      <c r="O5" s="3">
        <f>'GF Revenue'!O5</f>
        <v>2014</v>
      </c>
      <c r="P5" s="3">
        <f>'GF Revenue'!P5</f>
        <v>2015</v>
      </c>
      <c r="Q5" s="3" t="str">
        <f>'GF Revenue'!Q5</f>
        <v>Description</v>
      </c>
    </row>
    <row r="6" spans="1:18" ht="12.75">
      <c r="A6" s="17" t="s">
        <v>95</v>
      </c>
      <c r="C6" s="76"/>
      <c r="D6" s="76"/>
      <c r="E6" s="76"/>
      <c r="F6" s="76"/>
      <c r="G6" s="324"/>
      <c r="H6" s="23"/>
      <c r="I6" s="23"/>
      <c r="J6" s="23"/>
      <c r="K6" s="23"/>
      <c r="L6" s="24"/>
      <c r="M6" s="25"/>
      <c r="N6" s="25"/>
      <c r="O6" s="25"/>
      <c r="P6" s="25"/>
      <c r="Q6" s="32"/>
      <c r="R6" s="79"/>
    </row>
    <row r="7" spans="1:18" ht="12.75">
      <c r="A7" s="28"/>
      <c r="B7" s="29" t="s">
        <v>62</v>
      </c>
      <c r="C7" s="30"/>
      <c r="D7" s="30"/>
      <c r="E7" s="30"/>
      <c r="F7" s="30"/>
      <c r="G7" s="31"/>
      <c r="H7" s="23">
        <f aca="true" t="shared" si="0" ref="H7:K9">G7*(1+M7)</f>
        <v>0</v>
      </c>
      <c r="I7" s="23">
        <f t="shared" si="0"/>
        <v>0</v>
      </c>
      <c r="J7" s="23">
        <f t="shared" si="0"/>
        <v>0</v>
      </c>
      <c r="K7" s="23">
        <f t="shared" si="0"/>
        <v>0</v>
      </c>
      <c r="L7" s="24" t="str">
        <f>IF(AND(G7&gt;0,C7&gt;0),(G7/C7)^(1/4)-1,IF(AND(G7&lt;=0,C7&gt;0),(F7/C7)^(1/3)-1,"N/A"))</f>
        <v>N/A</v>
      </c>
      <c r="M7" s="25"/>
      <c r="N7" s="25"/>
      <c r="O7" s="25"/>
      <c r="P7" s="25"/>
      <c r="Q7" s="32"/>
      <c r="R7" s="79"/>
    </row>
    <row r="8" spans="1:18" ht="12.75">
      <c r="A8" s="28"/>
      <c r="B8" s="29" t="s">
        <v>94</v>
      </c>
      <c r="C8" s="30"/>
      <c r="D8" s="30"/>
      <c r="E8" s="30"/>
      <c r="F8" s="30"/>
      <c r="G8" s="31"/>
      <c r="H8" s="23">
        <f t="shared" si="0"/>
        <v>0</v>
      </c>
      <c r="I8" s="23">
        <f t="shared" si="0"/>
        <v>0</v>
      </c>
      <c r="J8" s="23">
        <f t="shared" si="0"/>
        <v>0</v>
      </c>
      <c r="K8" s="23">
        <f t="shared" si="0"/>
        <v>0</v>
      </c>
      <c r="L8" s="24" t="str">
        <f>IF(AND(G8&gt;0,C8&gt;0),(G8/C8)^(1/4)-1,IF(AND(G8&lt;=0,C8&gt;0),(F8/C8)^(1/3)-1,"N/A"))</f>
        <v>N/A</v>
      </c>
      <c r="M8" s="25"/>
      <c r="N8" s="25"/>
      <c r="O8" s="25"/>
      <c r="P8" s="25"/>
      <c r="Q8" s="32"/>
      <c r="R8" s="79"/>
    </row>
    <row r="9" spans="1:18" ht="12.75">
      <c r="A9" s="28"/>
      <c r="B9" s="29" t="s">
        <v>109</v>
      </c>
      <c r="C9" s="348"/>
      <c r="D9" s="348"/>
      <c r="E9" s="348"/>
      <c r="F9" s="348"/>
      <c r="G9" s="349"/>
      <c r="H9" s="350">
        <f t="shared" si="0"/>
        <v>0</v>
      </c>
      <c r="I9" s="350">
        <f t="shared" si="0"/>
        <v>0</v>
      </c>
      <c r="J9" s="350">
        <f t="shared" si="0"/>
        <v>0</v>
      </c>
      <c r="K9" s="350">
        <f t="shared" si="0"/>
        <v>0</v>
      </c>
      <c r="L9" s="24" t="str">
        <f>IF(AND(G9&gt;0,C9&gt;0),(G9/C9)^(1/4)-1,IF(AND(G9&lt;=0,C9&gt;0),(F9/C9)^(1/3)-1,"N/A"))</f>
        <v>N/A</v>
      </c>
      <c r="M9" s="25"/>
      <c r="N9" s="25"/>
      <c r="O9" s="25"/>
      <c r="P9" s="25"/>
      <c r="Q9" s="32"/>
      <c r="R9" s="79"/>
    </row>
    <row r="10" spans="1:18" ht="12.75">
      <c r="A10" s="28"/>
      <c r="C10" s="76"/>
      <c r="D10" s="76"/>
      <c r="E10" s="76"/>
      <c r="F10" s="76"/>
      <c r="G10" s="324"/>
      <c r="H10" s="93"/>
      <c r="I10" s="93"/>
      <c r="J10" s="93"/>
      <c r="K10" s="93"/>
      <c r="L10" s="351"/>
      <c r="M10" s="44"/>
      <c r="N10" s="44"/>
      <c r="O10" s="44"/>
      <c r="P10" s="44"/>
      <c r="Q10" s="23"/>
      <c r="R10" s="23"/>
    </row>
    <row r="11" spans="1:18" ht="12.75">
      <c r="A11" s="352" t="s">
        <v>96</v>
      </c>
      <c r="C11" s="76"/>
      <c r="D11" s="76"/>
      <c r="E11" s="76"/>
      <c r="F11" s="76"/>
      <c r="G11" s="324"/>
      <c r="H11" s="23"/>
      <c r="I11" s="23"/>
      <c r="J11" s="23"/>
      <c r="K11" s="23"/>
      <c r="L11" s="24"/>
      <c r="M11" s="44"/>
      <c r="N11" s="44"/>
      <c r="O11" s="44"/>
      <c r="P11" s="44"/>
      <c r="Q11" s="23"/>
      <c r="R11" s="23"/>
    </row>
    <row r="12" spans="1:18" ht="12.75">
      <c r="A12" s="28"/>
      <c r="B12" s="29" t="s">
        <v>97</v>
      </c>
      <c r="C12" s="353"/>
      <c r="D12" s="353"/>
      <c r="E12" s="353"/>
      <c r="F12" s="353"/>
      <c r="G12" s="354"/>
      <c r="H12" s="355"/>
      <c r="I12" s="355"/>
      <c r="J12" s="355"/>
      <c r="K12" s="355"/>
      <c r="L12" s="24" t="str">
        <f>IF(AND(G12&gt;0,C12&gt;0),(G12/C12)^(1/4)-1,IF(AND(G12&lt;=0,C12&gt;0),(F12/C12)^(1/3)-1,"N/A"))</f>
        <v>N/A</v>
      </c>
      <c r="M12" s="83" t="s">
        <v>84</v>
      </c>
      <c r="N12" s="83" t="s">
        <v>84</v>
      </c>
      <c r="O12" s="83" t="s">
        <v>84</v>
      </c>
      <c r="P12" s="83" t="s">
        <v>84</v>
      </c>
      <c r="Q12" s="84" t="s">
        <v>170</v>
      </c>
      <c r="R12" s="79"/>
    </row>
    <row r="13" spans="1:18" ht="12.75">
      <c r="A13" s="28"/>
      <c r="B13" s="29" t="s">
        <v>168</v>
      </c>
      <c r="C13" s="30"/>
      <c r="D13" s="30"/>
      <c r="E13" s="30"/>
      <c r="F13" s="30"/>
      <c r="G13" s="31"/>
      <c r="H13" s="23">
        <f>IF(H12=0,"",H8/H12)</f>
      </c>
      <c r="I13" s="23">
        <f>IF(I12=0,"",I8/I12)</f>
      </c>
      <c r="J13" s="23">
        <f>IF(J12=0,"",J8/J12)</f>
      </c>
      <c r="K13" s="23">
        <f>IF(K12=0,"",K8/K12)</f>
      </c>
      <c r="L13" s="24" t="str">
        <f>IF(AND(G13&gt;0,C13&gt;0),(G13/C13)^(1/4)-1,IF(AND(G13&lt;=0,C13&gt;0),(F13/C13)^(1/3)-1,"N/A"))</f>
        <v>N/A</v>
      </c>
      <c r="M13" s="83" t="s">
        <v>84</v>
      </c>
      <c r="N13" s="83" t="s">
        <v>84</v>
      </c>
      <c r="O13" s="83" t="s">
        <v>84</v>
      </c>
      <c r="P13" s="83" t="s">
        <v>84</v>
      </c>
      <c r="Q13" s="84" t="s">
        <v>171</v>
      </c>
      <c r="R13" s="79"/>
    </row>
    <row r="14" spans="1:18" ht="12.75">
      <c r="A14" s="28"/>
      <c r="B14" s="29" t="s">
        <v>110</v>
      </c>
      <c r="C14" s="348"/>
      <c r="D14" s="348"/>
      <c r="E14" s="348"/>
      <c r="F14" s="348"/>
      <c r="G14" s="349"/>
      <c r="H14" s="350">
        <f>IF(OR(H13=0,H7=0),"",H7/H13*1000)</f>
      </c>
      <c r="I14" s="350">
        <f>IF(OR(I13=0,I7=0),"",I7/I13*1000)</f>
      </c>
      <c r="J14" s="350">
        <f>IF(OR(J13=0,J7=0),"",J7/J13*1000)</f>
      </c>
      <c r="K14" s="350">
        <f>IF(OR(K13=0,K7=0),"",K7/K13*1000)</f>
      </c>
      <c r="L14" s="24" t="str">
        <f>IF(AND(G14&gt;0,C14&gt;0),(G14/C14)^(1/4)-1,IF(AND(G14&lt;=0,C14&gt;0),(F14/C14)^(1/3)-1,"N/A"))</f>
        <v>N/A</v>
      </c>
      <c r="M14" s="83" t="s">
        <v>84</v>
      </c>
      <c r="N14" s="83" t="s">
        <v>84</v>
      </c>
      <c r="O14" s="83" t="s">
        <v>84</v>
      </c>
      <c r="P14" s="83" t="s">
        <v>84</v>
      </c>
      <c r="Q14" s="84" t="s">
        <v>172</v>
      </c>
      <c r="R14" s="79"/>
    </row>
    <row r="15" spans="1:18" ht="12.75">
      <c r="A15" s="28"/>
      <c r="C15" s="76"/>
      <c r="D15" s="76"/>
      <c r="E15" s="76"/>
      <c r="F15" s="76"/>
      <c r="G15" s="324"/>
      <c r="H15" s="23"/>
      <c r="I15" s="23"/>
      <c r="J15" s="23"/>
      <c r="K15" s="23"/>
      <c r="L15" s="24"/>
      <c r="M15" s="83"/>
      <c r="N15" s="83"/>
      <c r="O15" s="83"/>
      <c r="P15" s="83"/>
      <c r="Q15" s="23"/>
      <c r="R15" s="79"/>
    </row>
    <row r="16" spans="1:18" ht="12.75">
      <c r="A16" s="352" t="s">
        <v>69</v>
      </c>
      <c r="C16" s="76"/>
      <c r="D16" s="76"/>
      <c r="E16" s="76"/>
      <c r="F16" s="76"/>
      <c r="G16" s="324"/>
      <c r="H16" s="23"/>
      <c r="I16" s="23"/>
      <c r="J16" s="23"/>
      <c r="K16" s="23"/>
      <c r="L16" s="24"/>
      <c r="M16" s="83"/>
      <c r="N16" s="83"/>
      <c r="O16" s="83"/>
      <c r="P16" s="83"/>
      <c r="Q16" s="23"/>
      <c r="R16" s="79"/>
    </row>
    <row r="17" spans="1:18" s="37" customFormat="1" ht="12.75">
      <c r="A17" s="35"/>
      <c r="B17" s="36" t="s">
        <v>98</v>
      </c>
      <c r="C17" s="30"/>
      <c r="D17" s="30"/>
      <c r="E17" s="30"/>
      <c r="F17" s="30"/>
      <c r="G17" s="31"/>
      <c r="H17" s="23">
        <f>IF(OR(H13=0,G13=0,F13=0,E13=0,D13=0),"",AVERAGE(D13:H13)*0.02)</f>
      </c>
      <c r="I17" s="23">
        <f>IF(OR(I13=0,H13=0,G13=0,F13=0,E13=0),"",AVERAGE(E13:I13)*0.02)</f>
      </c>
      <c r="J17" s="23">
        <f>IF(OR(J13=0,I13=0,H13=0,G13=0,F13=0),"",AVERAGE(F13:J13)*0.02)</f>
      </c>
      <c r="K17" s="23">
        <f>IF(OR(K13=0,J13=0,I13=0,H13=0,G13=0),"",AVERAGE(G13:K13)*0.02)</f>
      </c>
      <c r="L17" s="24" t="str">
        <f>IF(AND(G17&gt;0,C17&gt;0),(G17/C17)^(1/4)-1,IF(AND(G17&lt;=0,C17&gt;0),(F17/C17)^(1/3)-1,"N/A"))</f>
        <v>N/A</v>
      </c>
      <c r="M17" s="83" t="s">
        <v>84</v>
      </c>
      <c r="N17" s="83" t="s">
        <v>84</v>
      </c>
      <c r="O17" s="83" t="s">
        <v>84</v>
      </c>
      <c r="P17" s="83" t="s">
        <v>84</v>
      </c>
      <c r="Q17" s="84" t="s">
        <v>133</v>
      </c>
      <c r="R17" s="85"/>
    </row>
    <row r="18" spans="1:18" s="37" customFormat="1" ht="12.75">
      <c r="A18" s="35"/>
      <c r="B18" s="36" t="s">
        <v>86</v>
      </c>
      <c r="C18" s="356"/>
      <c r="D18" s="356"/>
      <c r="E18" s="356"/>
      <c r="F18" s="356"/>
      <c r="G18" s="82"/>
      <c r="H18" s="32"/>
      <c r="I18" s="32"/>
      <c r="J18" s="32"/>
      <c r="K18" s="32"/>
      <c r="L18" s="24" t="str">
        <f>IF(AND(G18&gt;0,C18&gt;0),(G18/C18)^(1/4)-1,IF(AND(G18&lt;=0,C18&gt;0),(F18/C18)^(1/3)-1,"N/A"))</f>
        <v>N/A</v>
      </c>
      <c r="M18" s="83" t="s">
        <v>84</v>
      </c>
      <c r="N18" s="83" t="s">
        <v>84</v>
      </c>
      <c r="O18" s="83" t="s">
        <v>84</v>
      </c>
      <c r="P18" s="83" t="s">
        <v>84</v>
      </c>
      <c r="Q18" s="357" t="s">
        <v>169</v>
      </c>
      <c r="R18" s="85"/>
    </row>
    <row r="19" spans="1:18" ht="13.5" thickBot="1">
      <c r="A19" s="28"/>
      <c r="B19" s="29" t="s">
        <v>87</v>
      </c>
      <c r="C19" s="30"/>
      <c r="D19" s="30"/>
      <c r="E19" s="30"/>
      <c r="F19" s="30"/>
      <c r="G19" s="358"/>
      <c r="H19" s="23">
        <f>H7+H18</f>
        <v>0</v>
      </c>
      <c r="I19" s="23">
        <f>I7+I18</f>
        <v>0</v>
      </c>
      <c r="J19" s="23">
        <f>J7+J18</f>
        <v>0</v>
      </c>
      <c r="K19" s="23">
        <f>K7+K18</f>
        <v>0</v>
      </c>
      <c r="L19" s="24" t="str">
        <f>IF(AND(G19&gt;0,C19&gt;0),(G19/C19)^(1/4)-1,IF(AND(G19&lt;=0,C19&gt;0),(F19/C19)^(1/3)-1,"N/A"))</f>
        <v>N/A</v>
      </c>
      <c r="M19" s="83" t="s">
        <v>84</v>
      </c>
      <c r="N19" s="83" t="s">
        <v>84</v>
      </c>
      <c r="O19" s="83" t="s">
        <v>84</v>
      </c>
      <c r="P19" s="83" t="s">
        <v>84</v>
      </c>
      <c r="Q19" s="84" t="s">
        <v>173</v>
      </c>
      <c r="R19" s="79"/>
    </row>
    <row r="20" s="1" customFormat="1" ht="13.5" thickTop="1"/>
    <row r="21" s="1" customFormat="1" ht="12.75"/>
    <row r="22" spans="1:11" s="1" customFormat="1" ht="12.75">
      <c r="A22" s="359" t="s">
        <v>160</v>
      </c>
      <c r="B22" s="360"/>
      <c r="C22" s="360"/>
      <c r="D22" s="360"/>
      <c r="E22" s="360"/>
      <c r="F22" s="360"/>
      <c r="G22" s="360"/>
      <c r="H22" s="360"/>
      <c r="I22" s="360"/>
      <c r="J22" s="360"/>
      <c r="K22" s="361"/>
    </row>
    <row r="23" spans="1:11" s="1" customFormat="1" ht="12.75">
      <c r="A23" s="141"/>
      <c r="B23" s="72" t="str">
        <f>'Fiscal Improvement Plan (FPP)'!B9</f>
        <v>Changes not already assumed in projections</v>
      </c>
      <c r="C23" s="362" t="s">
        <v>84</v>
      </c>
      <c r="D23" s="362" t="s">
        <v>84</v>
      </c>
      <c r="E23" s="362" t="s">
        <v>84</v>
      </c>
      <c r="F23" s="362" t="s">
        <v>84</v>
      </c>
      <c r="G23" s="362" t="s">
        <v>84</v>
      </c>
      <c r="H23" s="79">
        <f>'Fiscal Improvement Plan (FPP)'!D9</f>
        <v>0</v>
      </c>
      <c r="I23" s="79">
        <f>'Fiscal Improvement Plan (FPP)'!E9</f>
        <v>0</v>
      </c>
      <c r="J23" s="79">
        <f>'Fiscal Improvement Plan (FPP)'!F9</f>
        <v>0</v>
      </c>
      <c r="K23" s="363">
        <f>'Fiscal Improvement Plan (FPP)'!G9</f>
        <v>0</v>
      </c>
    </row>
    <row r="24" spans="1:11" s="1" customFormat="1" ht="12.75">
      <c r="A24" s="141"/>
      <c r="B24" s="72"/>
      <c r="C24" s="362"/>
      <c r="D24" s="362"/>
      <c r="E24" s="362"/>
      <c r="F24" s="362"/>
      <c r="G24" s="362"/>
      <c r="H24" s="79"/>
      <c r="I24" s="79"/>
      <c r="J24" s="79"/>
      <c r="K24" s="363"/>
    </row>
    <row r="25" spans="1:11" s="1" customFormat="1" ht="12.75">
      <c r="A25" s="364"/>
      <c r="B25" s="72" t="str">
        <f>'Major Fund Summary'!B28</f>
        <v>Surplus (Deficit)</v>
      </c>
      <c r="C25" s="365">
        <f>'Major Fund Summary'!C28</f>
        <v>0</v>
      </c>
      <c r="D25" s="365">
        <f>'Major Fund Summary'!D28</f>
        <v>0</v>
      </c>
      <c r="E25" s="365">
        <f>'Major Fund Summary'!E28</f>
        <v>0</v>
      </c>
      <c r="F25" s="365">
        <f>'Major Fund Summary'!F28</f>
        <v>0</v>
      </c>
      <c r="G25" s="365">
        <f>'Major Fund Summary'!G28</f>
        <v>0</v>
      </c>
      <c r="H25" s="365">
        <f>'Major Fund Summary'!H28</f>
        <v>0</v>
      </c>
      <c r="I25" s="365">
        <f>'Major Fund Summary'!I28</f>
        <v>0</v>
      </c>
      <c r="J25" s="365">
        <f>'Major Fund Summary'!J28</f>
        <v>0</v>
      </c>
      <c r="K25" s="366">
        <f>'Major Fund Summary'!K28</f>
        <v>0</v>
      </c>
    </row>
    <row r="26" spans="1:11" s="1" customFormat="1" ht="12.75">
      <c r="A26" s="367"/>
      <c r="B26" s="72" t="s">
        <v>119</v>
      </c>
      <c r="C26" s="362" t="s">
        <v>84</v>
      </c>
      <c r="D26" s="362" t="s">
        <v>84</v>
      </c>
      <c r="E26" s="362" t="s">
        <v>84</v>
      </c>
      <c r="F26" s="362" t="s">
        <v>84</v>
      </c>
      <c r="G26" s="362" t="s">
        <v>84</v>
      </c>
      <c r="H26" s="79">
        <f>H25+H23</f>
        <v>0</v>
      </c>
      <c r="I26" s="79">
        <f>I25+I23</f>
        <v>0</v>
      </c>
      <c r="J26" s="79">
        <f>J25+J23</f>
        <v>0</v>
      </c>
      <c r="K26" s="363">
        <f>K25+K23</f>
        <v>0</v>
      </c>
    </row>
    <row r="27" spans="1:11" s="185" customFormat="1" ht="12.75">
      <c r="A27" s="364"/>
      <c r="B27" s="103"/>
      <c r="C27" s="362"/>
      <c r="D27" s="362"/>
      <c r="E27" s="362"/>
      <c r="F27" s="362"/>
      <c r="G27" s="362"/>
      <c r="H27" s="89"/>
      <c r="I27" s="89"/>
      <c r="J27" s="89"/>
      <c r="K27" s="368"/>
    </row>
    <row r="28" spans="1:11" s="185" customFormat="1" ht="12.75">
      <c r="A28" s="364"/>
      <c r="B28" s="72" t="s">
        <v>43</v>
      </c>
      <c r="C28" s="365">
        <f>'Major Fund Summary'!C29</f>
        <v>0</v>
      </c>
      <c r="D28" s="365">
        <f>'Major Fund Summary'!D29</f>
        <v>0</v>
      </c>
      <c r="E28" s="365">
        <f>'Major Fund Summary'!E29</f>
        <v>0</v>
      </c>
      <c r="F28" s="365">
        <f>'Major Fund Summary'!F29</f>
        <v>0</v>
      </c>
      <c r="G28" s="365">
        <f>'Major Fund Summary'!G29</f>
        <v>0</v>
      </c>
      <c r="H28" s="365">
        <f>'Major Fund Summary'!H29</f>
        <v>0</v>
      </c>
      <c r="I28" s="365">
        <f>'Major Fund Summary'!I29</f>
        <v>0</v>
      </c>
      <c r="J28" s="365">
        <f>'Major Fund Summary'!J29</f>
        <v>0</v>
      </c>
      <c r="K28" s="366">
        <f>'Major Fund Summary'!K29</f>
        <v>0</v>
      </c>
    </row>
    <row r="29" spans="1:11" s="185" customFormat="1" ht="12.75">
      <c r="A29" s="364"/>
      <c r="B29" s="72" t="s">
        <v>120</v>
      </c>
      <c r="C29" s="362" t="s">
        <v>84</v>
      </c>
      <c r="D29" s="362" t="s">
        <v>84</v>
      </c>
      <c r="E29" s="362" t="s">
        <v>84</v>
      </c>
      <c r="F29" s="362" t="s">
        <v>84</v>
      </c>
      <c r="G29" s="362" t="s">
        <v>84</v>
      </c>
      <c r="H29" s="79">
        <f>H28+H23</f>
        <v>0</v>
      </c>
      <c r="I29" s="79">
        <f>I28+I23</f>
        <v>0</v>
      </c>
      <c r="J29" s="79">
        <f>J28+J23</f>
        <v>0</v>
      </c>
      <c r="K29" s="363">
        <f>K28+K23</f>
        <v>0</v>
      </c>
    </row>
    <row r="30" spans="1:11" s="1" customFormat="1" ht="12.75">
      <c r="A30" s="367"/>
      <c r="B30" s="72" t="s">
        <v>118</v>
      </c>
      <c r="C30" s="362" t="s">
        <v>84</v>
      </c>
      <c r="D30" s="362" t="s">
        <v>84</v>
      </c>
      <c r="E30" s="362" t="s">
        <v>84</v>
      </c>
      <c r="F30" s="362" t="s">
        <v>84</v>
      </c>
      <c r="G30" s="362" t="s">
        <v>84</v>
      </c>
      <c r="H30" s="158"/>
      <c r="I30" s="158"/>
      <c r="J30" s="158"/>
      <c r="K30" s="369"/>
    </row>
    <row r="31" spans="1:11" s="1" customFormat="1" ht="12.75">
      <c r="A31" s="367"/>
      <c r="B31" s="72"/>
      <c r="C31" s="72"/>
      <c r="D31" s="72"/>
      <c r="E31" s="72"/>
      <c r="F31" s="72"/>
      <c r="G31" s="72"/>
      <c r="H31" s="113"/>
      <c r="I31" s="113"/>
      <c r="J31" s="113"/>
      <c r="K31" s="370"/>
    </row>
    <row r="32" spans="1:11" s="1" customFormat="1" ht="12.75">
      <c r="A32" s="367"/>
      <c r="B32" s="72" t="s">
        <v>161</v>
      </c>
      <c r="C32" s="72"/>
      <c r="D32" s="362" t="s">
        <v>84</v>
      </c>
      <c r="E32" s="362" t="s">
        <v>84</v>
      </c>
      <c r="F32" s="362" t="s">
        <v>84</v>
      </c>
      <c r="G32" s="362" t="s">
        <v>84</v>
      </c>
      <c r="H32" s="73">
        <f aca="true" t="shared" si="1" ref="H32:K33">IF($H$7=0,"",(H$7-H25-G$7)/G$7)</f>
      </c>
      <c r="I32" s="73">
        <f t="shared" si="1"/>
      </c>
      <c r="J32" s="73">
        <f t="shared" si="1"/>
      </c>
      <c r="K32" s="371">
        <f t="shared" si="1"/>
      </c>
    </row>
    <row r="33" spans="1:11" s="1" customFormat="1" ht="12.75">
      <c r="A33" s="372"/>
      <c r="B33" s="373" t="s">
        <v>162</v>
      </c>
      <c r="C33" s="373"/>
      <c r="D33" s="373"/>
      <c r="E33" s="374" t="s">
        <v>84</v>
      </c>
      <c r="F33" s="374" t="s">
        <v>84</v>
      </c>
      <c r="G33" s="374" t="s">
        <v>84</v>
      </c>
      <c r="H33" s="375">
        <f t="shared" si="1"/>
      </c>
      <c r="I33" s="375">
        <f t="shared" si="1"/>
      </c>
      <c r="J33" s="375">
        <f t="shared" si="1"/>
      </c>
      <c r="K33" s="376">
        <f t="shared" si="1"/>
      </c>
    </row>
    <row r="34" spans="1:11" s="1" customFormat="1" ht="12.75">
      <c r="A34" s="72"/>
      <c r="B34" s="72"/>
      <c r="C34" s="72"/>
      <c r="D34" s="72"/>
      <c r="E34" s="362"/>
      <c r="F34" s="362"/>
      <c r="G34" s="362"/>
      <c r="H34" s="73"/>
      <c r="I34" s="73"/>
      <c r="J34" s="73"/>
      <c r="K34" s="73"/>
    </row>
    <row r="35" spans="1:11" s="1" customFormat="1" ht="12.75">
      <c r="A35" s="72"/>
      <c r="B35" s="72"/>
      <c r="C35" s="72"/>
      <c r="D35" s="72"/>
      <c r="E35" s="362"/>
      <c r="F35" s="362"/>
      <c r="G35" s="362"/>
      <c r="H35" s="73"/>
      <c r="I35" s="73"/>
      <c r="J35" s="73"/>
      <c r="K35" s="73"/>
    </row>
    <row r="36" spans="1:11" s="1" customFormat="1" ht="12.75">
      <c r="A36" s="72"/>
      <c r="B36" s="72"/>
      <c r="C36" s="72"/>
      <c r="D36" s="72"/>
      <c r="E36" s="362"/>
      <c r="F36" s="362"/>
      <c r="G36" s="362"/>
      <c r="H36" s="73"/>
      <c r="I36" s="73"/>
      <c r="J36" s="73"/>
      <c r="K36" s="73"/>
    </row>
    <row r="37" spans="1:11" s="1" customFormat="1" ht="12.75">
      <c r="A37" s="72"/>
      <c r="B37" s="72"/>
      <c r="C37" s="72"/>
      <c r="D37" s="72"/>
      <c r="E37" s="362"/>
      <c r="F37" s="362"/>
      <c r="G37" s="362"/>
      <c r="H37" s="73"/>
      <c r="I37" s="73"/>
      <c r="J37" s="73"/>
      <c r="K37" s="73"/>
    </row>
    <row r="38" spans="1:11" s="1" customFormat="1" ht="12.75">
      <c r="A38" s="72"/>
      <c r="B38" s="72"/>
      <c r="C38" s="72"/>
      <c r="D38" s="72"/>
      <c r="E38" s="362"/>
      <c r="F38" s="362"/>
      <c r="G38" s="362"/>
      <c r="H38" s="73"/>
      <c r="I38" s="73"/>
      <c r="J38" s="73"/>
      <c r="K38" s="73"/>
    </row>
    <row r="39" spans="1:11" s="1" customFormat="1" ht="12.75">
      <c r="A39" s="72"/>
      <c r="B39" s="72"/>
      <c r="C39" s="72"/>
      <c r="D39" s="72"/>
      <c r="E39" s="362"/>
      <c r="F39" s="362"/>
      <c r="G39" s="362"/>
      <c r="H39" s="73"/>
      <c r="I39" s="73"/>
      <c r="J39" s="73"/>
      <c r="K39" s="73"/>
    </row>
    <row r="40" spans="1:11" s="1" customFormat="1" ht="12.75">
      <c r="A40" s="72"/>
      <c r="B40" s="72"/>
      <c r="C40" s="72"/>
      <c r="D40" s="72"/>
      <c r="E40" s="362"/>
      <c r="F40" s="362"/>
      <c r="G40" s="362"/>
      <c r="H40" s="73"/>
      <c r="I40" s="73"/>
      <c r="J40" s="73"/>
      <c r="K40" s="73"/>
    </row>
    <row r="41" spans="1:11" s="1" customFormat="1" ht="12.75">
      <c r="A41" s="72"/>
      <c r="B41" s="72"/>
      <c r="C41" s="72"/>
      <c r="D41" s="72"/>
      <c r="E41" s="362"/>
      <c r="F41" s="362"/>
      <c r="G41" s="362"/>
      <c r="H41" s="73"/>
      <c r="I41" s="73"/>
      <c r="J41" s="73"/>
      <c r="K41" s="73"/>
    </row>
    <row r="42" spans="1:11" s="1" customFormat="1" ht="12.75">
      <c r="A42" s="72"/>
      <c r="B42" s="72"/>
      <c r="C42" s="72"/>
      <c r="D42" s="72"/>
      <c r="E42" s="362"/>
      <c r="F42" s="362"/>
      <c r="G42" s="362"/>
      <c r="H42" s="73"/>
      <c r="I42" s="73"/>
      <c r="J42" s="73"/>
      <c r="K42" s="73"/>
    </row>
    <row r="43" spans="1:11" s="1" customFormat="1" ht="12.75">
      <c r="A43" s="72"/>
      <c r="B43" s="72"/>
      <c r="C43" s="72"/>
      <c r="D43" s="72"/>
      <c r="E43" s="362"/>
      <c r="F43" s="362"/>
      <c r="G43" s="362"/>
      <c r="H43" s="73"/>
      <c r="I43" s="73"/>
      <c r="J43" s="73"/>
      <c r="K43" s="73"/>
    </row>
    <row r="44" spans="1:11" s="1" customFormat="1" ht="12.75">
      <c r="A44" s="72"/>
      <c r="B44" s="72"/>
      <c r="C44" s="72"/>
      <c r="D44" s="72"/>
      <c r="E44" s="362"/>
      <c r="F44" s="362"/>
      <c r="G44" s="362"/>
      <c r="H44" s="73"/>
      <c r="I44" s="73"/>
      <c r="J44" s="73"/>
      <c r="K44" s="73"/>
    </row>
    <row r="45" spans="1:11" s="1" customFormat="1" ht="12.75">
      <c r="A45" s="72"/>
      <c r="B45" s="72"/>
      <c r="C45" s="72"/>
      <c r="D45" s="72"/>
      <c r="E45" s="362"/>
      <c r="F45" s="362"/>
      <c r="G45" s="362"/>
      <c r="H45" s="73"/>
      <c r="I45" s="73"/>
      <c r="J45" s="73"/>
      <c r="K45" s="73"/>
    </row>
    <row r="46" spans="1:11" s="1" customFormat="1" ht="12.75">
      <c r="A46" s="72"/>
      <c r="B46" s="72"/>
      <c r="C46" s="72"/>
      <c r="D46" s="72"/>
      <c r="E46" s="362"/>
      <c r="F46" s="362"/>
      <c r="G46" s="362"/>
      <c r="H46" s="73"/>
      <c r="I46" s="73"/>
      <c r="J46" s="73"/>
      <c r="K46" s="73"/>
    </row>
    <row r="47" spans="1:11" s="1" customFormat="1" ht="12.75">
      <c r="A47" s="72"/>
      <c r="B47" s="72"/>
      <c r="C47" s="72"/>
      <c r="D47" s="72"/>
      <c r="E47" s="362"/>
      <c r="F47" s="362"/>
      <c r="G47" s="362"/>
      <c r="H47" s="73"/>
      <c r="I47" s="73"/>
      <c r="J47" s="73"/>
      <c r="K47" s="73"/>
    </row>
    <row r="48" spans="1:11" s="1" customFormat="1" ht="12.75">
      <c r="A48" s="72"/>
      <c r="B48" s="72"/>
      <c r="C48" s="72"/>
      <c r="D48" s="72"/>
      <c r="E48" s="362"/>
      <c r="F48" s="362"/>
      <c r="G48" s="362"/>
      <c r="H48" s="73"/>
      <c r="I48" s="73"/>
      <c r="J48" s="73"/>
      <c r="K48" s="73"/>
    </row>
    <row r="49" spans="1:11" s="1" customFormat="1" ht="12.75">
      <c r="A49" s="72"/>
      <c r="B49" s="72"/>
      <c r="C49" s="72"/>
      <c r="D49" s="72"/>
      <c r="E49" s="362"/>
      <c r="F49" s="362"/>
      <c r="G49" s="362"/>
      <c r="H49" s="73"/>
      <c r="I49" s="73"/>
      <c r="J49" s="73"/>
      <c r="K49" s="73"/>
    </row>
    <row r="50" spans="1:11" s="1" customFormat="1" ht="12.75">
      <c r="A50" s="72"/>
      <c r="B50" s="72"/>
      <c r="C50" s="72"/>
      <c r="D50" s="72"/>
      <c r="E50" s="362"/>
      <c r="F50" s="362"/>
      <c r="G50" s="362"/>
      <c r="H50" s="73"/>
      <c r="I50" s="73"/>
      <c r="J50" s="73"/>
      <c r="K50" s="73"/>
    </row>
    <row r="51" spans="1:11" s="1" customFormat="1" ht="12.75">
      <c r="A51" s="72"/>
      <c r="B51" s="72"/>
      <c r="C51" s="72"/>
      <c r="D51" s="72"/>
      <c r="E51" s="362"/>
      <c r="F51" s="362"/>
      <c r="G51" s="362"/>
      <c r="H51" s="73"/>
      <c r="I51" s="73"/>
      <c r="J51" s="73"/>
      <c r="K51" s="73"/>
    </row>
    <row r="52" spans="1:11" s="1" customFormat="1" ht="12.75">
      <c r="A52" s="72"/>
      <c r="B52" s="72"/>
      <c r="C52" s="72"/>
      <c r="D52" s="72"/>
      <c r="E52" s="362"/>
      <c r="F52" s="362"/>
      <c r="G52" s="362"/>
      <c r="H52" s="73"/>
      <c r="I52" s="73"/>
      <c r="J52" s="73"/>
      <c r="K52" s="73"/>
    </row>
    <row r="53" spans="1:11" s="1" customFormat="1" ht="12.75">
      <c r="A53" s="72" t="s">
        <v>163</v>
      </c>
      <c r="B53" s="72"/>
      <c r="C53" s="72"/>
      <c r="D53" s="72"/>
      <c r="E53" s="362"/>
      <c r="F53" s="362"/>
      <c r="G53" s="362"/>
      <c r="H53" s="73"/>
      <c r="I53" s="73"/>
      <c r="J53" s="73"/>
      <c r="K53" s="73"/>
    </row>
    <row r="54" spans="1:11" s="1" customFormat="1" ht="12.75">
      <c r="A54" s="72"/>
      <c r="B54" s="72" t="s">
        <v>126</v>
      </c>
      <c r="C54" s="72"/>
      <c r="D54" s="72"/>
      <c r="E54" s="362"/>
      <c r="F54" s="362"/>
      <c r="G54" s="362"/>
      <c r="H54" s="49">
        <f>(H$7-H$25)</f>
        <v>0</v>
      </c>
      <c r="I54" s="49">
        <f>(I$7-I$25)</f>
        <v>0</v>
      </c>
      <c r="J54" s="49">
        <f>(J$7-J$25)</f>
        <v>0</v>
      </c>
      <c r="K54" s="49">
        <f>(K$7-K$25)</f>
        <v>0</v>
      </c>
    </row>
    <row r="55" spans="2:11" s="1" customFormat="1" ht="12.75">
      <c r="B55" s="373" t="s">
        <v>127</v>
      </c>
      <c r="H55" s="49">
        <f>(H$7-H$26)</f>
        <v>0</v>
      </c>
      <c r="I55" s="49">
        <f>(I$7-I$26)</f>
        <v>0</v>
      </c>
      <c r="J55" s="49">
        <f>(J$7-J$26)</f>
        <v>0</v>
      </c>
      <c r="K55" s="49">
        <f>(K$7-K$26)</f>
        <v>0</v>
      </c>
    </row>
    <row r="56" spans="2:11" s="1" customFormat="1" ht="12.75">
      <c r="B56" s="113" t="s">
        <v>129</v>
      </c>
      <c r="C56" s="49">
        <f>C19</f>
        <v>0</v>
      </c>
      <c r="D56" s="49">
        <f>D19</f>
        <v>0</v>
      </c>
      <c r="E56" s="49">
        <f>E19</f>
        <v>0</v>
      </c>
      <c r="F56" s="49">
        <f>F19</f>
        <v>0</v>
      </c>
      <c r="G56" s="49">
        <f>G19</f>
        <v>0</v>
      </c>
      <c r="H56" s="49">
        <f aca="true" t="shared" si="2" ref="H56:K57">H54+H$18</f>
        <v>0</v>
      </c>
      <c r="I56" s="49">
        <f t="shared" si="2"/>
        <v>0</v>
      </c>
      <c r="J56" s="49">
        <f t="shared" si="2"/>
        <v>0</v>
      </c>
      <c r="K56" s="49">
        <f t="shared" si="2"/>
        <v>0</v>
      </c>
    </row>
    <row r="57" spans="2:11" s="1" customFormat="1" ht="12.75">
      <c r="B57" s="113" t="s">
        <v>128</v>
      </c>
      <c r="C57" s="49">
        <f>C19</f>
        <v>0</v>
      </c>
      <c r="D57" s="49">
        <f>D19</f>
        <v>0</v>
      </c>
      <c r="E57" s="49">
        <f>E19</f>
        <v>0</v>
      </c>
      <c r="F57" s="49">
        <f>F19</f>
        <v>0</v>
      </c>
      <c r="G57" s="49">
        <f>G19</f>
        <v>0</v>
      </c>
      <c r="H57" s="49">
        <f t="shared" si="2"/>
        <v>0</v>
      </c>
      <c r="I57" s="49">
        <f t="shared" si="2"/>
        <v>0</v>
      </c>
      <c r="J57" s="49">
        <f t="shared" si="2"/>
        <v>0</v>
      </c>
      <c r="K57" s="49">
        <f t="shared" si="2"/>
        <v>0</v>
      </c>
    </row>
    <row r="58" spans="2:11" s="1" customFormat="1" ht="12.75">
      <c r="B58" s="1" t="str">
        <f>B17</f>
        <v>Property Tax Limit</v>
      </c>
      <c r="C58" s="49">
        <f aca="true" t="shared" si="3" ref="C58:K58">C17</f>
        <v>0</v>
      </c>
      <c r="D58" s="49">
        <f t="shared" si="3"/>
        <v>0</v>
      </c>
      <c r="E58" s="49">
        <f t="shared" si="3"/>
        <v>0</v>
      </c>
      <c r="F58" s="49">
        <f t="shared" si="3"/>
        <v>0</v>
      </c>
      <c r="G58" s="49">
        <f t="shared" si="3"/>
        <v>0</v>
      </c>
      <c r="H58" s="49">
        <f t="shared" si="3"/>
      </c>
      <c r="I58" s="49">
        <f t="shared" si="3"/>
      </c>
      <c r="J58" s="49">
        <f t="shared" si="3"/>
      </c>
      <c r="K58" s="49">
        <f t="shared" si="3"/>
      </c>
    </row>
    <row r="59" s="1" customFormat="1" ht="12.75"/>
    <row r="60" s="1" customFormat="1" ht="12.75">
      <c r="B60" s="113"/>
    </row>
    <row r="61" s="1" customFormat="1" ht="12.75"/>
    <row r="62" s="1" customFormat="1" ht="12.75"/>
    <row r="63" s="1" customFormat="1" ht="12.75"/>
    <row r="64" s="1" customFormat="1" ht="12.75"/>
    <row r="65" s="1" customFormat="1" ht="12.75"/>
    <row r="67" spans="1:12" s="17" customFormat="1" ht="12.75">
      <c r="A67" s="37"/>
      <c r="B67" s="47"/>
      <c r="L67" s="64"/>
    </row>
    <row r="68" spans="2:12" ht="12.75">
      <c r="B68" s="47"/>
      <c r="L68" s="65"/>
    </row>
    <row r="69" spans="2:12" ht="12.75">
      <c r="B69" s="66"/>
      <c r="L69" s="65"/>
    </row>
    <row r="70" spans="2:12" ht="12.75">
      <c r="B70" s="66"/>
      <c r="L70" s="65"/>
    </row>
    <row r="71" spans="2:12" ht="12.75">
      <c r="B71" s="66"/>
      <c r="L71" s="65"/>
    </row>
    <row r="72" spans="2:12" ht="12.75">
      <c r="B72" s="66"/>
      <c r="L72" s="65"/>
    </row>
    <row r="73" spans="2:12" ht="12.75">
      <c r="B73" s="66"/>
      <c r="L73" s="65"/>
    </row>
    <row r="74" spans="2:12" ht="12.75">
      <c r="B74" s="66"/>
      <c r="L74" s="65"/>
    </row>
    <row r="75" spans="2:12" ht="12.75">
      <c r="B75" s="66"/>
      <c r="L75" s="65"/>
    </row>
    <row r="76" spans="2:12" ht="12.75">
      <c r="B76" s="66"/>
      <c r="L76" s="65"/>
    </row>
    <row r="77" spans="2:12" s="17" customFormat="1" ht="12.75">
      <c r="B77" s="47"/>
      <c r="L77" s="64"/>
    </row>
    <row r="78" ht="12.75">
      <c r="L78" s="65"/>
    </row>
    <row r="79" ht="12.75">
      <c r="L79" s="65"/>
    </row>
    <row r="80" ht="12.75">
      <c r="L80" s="65"/>
    </row>
    <row r="81" ht="12.75">
      <c r="L81" s="65"/>
    </row>
    <row r="82" ht="12.75">
      <c r="L82" s="65"/>
    </row>
    <row r="83" ht="12.75">
      <c r="L83" s="65"/>
    </row>
    <row r="84" ht="12.75">
      <c r="L84" s="65"/>
    </row>
    <row r="97" spans="7:11" ht="12.75">
      <c r="G97" s="49"/>
      <c r="H97" s="49"/>
      <c r="I97" s="49"/>
      <c r="J97" s="49"/>
      <c r="K97" s="49"/>
    </row>
    <row r="98" spans="7:11" ht="12.75">
      <c r="G98" s="49"/>
      <c r="H98" s="49"/>
      <c r="I98" s="49"/>
      <c r="J98" s="49"/>
      <c r="K98" s="49"/>
    </row>
    <row r="99" spans="7:11" ht="12.75">
      <c r="G99" s="49"/>
      <c r="H99" s="49"/>
      <c r="I99" s="49"/>
      <c r="J99" s="49"/>
      <c r="K99" s="49"/>
    </row>
    <row r="100" spans="7:11" ht="12.75">
      <c r="G100" s="49"/>
      <c r="H100" s="49"/>
      <c r="I100" s="49"/>
      <c r="J100" s="49"/>
      <c r="K100" s="49"/>
    </row>
    <row r="101" spans="7:11" ht="12.75">
      <c r="G101" s="49"/>
      <c r="H101" s="49"/>
      <c r="I101" s="49"/>
      <c r="J101" s="49"/>
      <c r="K101" s="49"/>
    </row>
    <row r="102" spans="7:11" ht="12.75">
      <c r="G102" s="49"/>
      <c r="H102" s="49"/>
      <c r="I102" s="49"/>
      <c r="J102" s="49"/>
      <c r="K102" s="49"/>
    </row>
    <row r="103" spans="7:11" ht="12.75">
      <c r="G103" s="49"/>
      <c r="H103" s="49"/>
      <c r="I103" s="49"/>
      <c r="J103" s="49"/>
      <c r="K103" s="49"/>
    </row>
    <row r="104" spans="2:17" ht="12.75">
      <c r="B104" s="11"/>
      <c r="C104" s="3"/>
      <c r="D104" s="3"/>
      <c r="E104" s="3"/>
      <c r="F104" s="3"/>
      <c r="G104" s="3"/>
      <c r="H104" s="3"/>
      <c r="I104" s="3"/>
      <c r="J104" s="3"/>
      <c r="K104" s="3"/>
      <c r="L104" s="3"/>
      <c r="M104" s="3"/>
      <c r="N104" s="3"/>
      <c r="O104" s="3"/>
      <c r="P104" s="3"/>
      <c r="Q104" s="3"/>
    </row>
    <row r="105" spans="3:11" ht="12.75">
      <c r="C105" s="49"/>
      <c r="D105" s="49"/>
      <c r="E105" s="49"/>
      <c r="F105" s="49"/>
      <c r="G105" s="49"/>
      <c r="H105" s="49"/>
      <c r="I105" s="49"/>
      <c r="J105" s="49"/>
      <c r="K105" s="49"/>
    </row>
    <row r="106" spans="3:12" ht="12.75">
      <c r="C106" s="49"/>
      <c r="D106" s="49"/>
      <c r="E106" s="49"/>
      <c r="F106" s="49"/>
      <c r="G106" s="49"/>
      <c r="H106" s="49"/>
      <c r="I106" s="49"/>
      <c r="J106" s="49"/>
      <c r="K106" s="49"/>
      <c r="L106" s="65"/>
    </row>
    <row r="107" spans="3:11" ht="12.75">
      <c r="C107" s="49"/>
      <c r="D107" s="49"/>
      <c r="E107" s="49"/>
      <c r="F107" s="49"/>
      <c r="G107" s="49"/>
      <c r="H107" s="49"/>
      <c r="I107" s="49"/>
      <c r="J107" s="49"/>
      <c r="K107" s="49"/>
    </row>
    <row r="110" spans="3:6" ht="12.75">
      <c r="C110" s="27"/>
      <c r="D110" s="27"/>
      <c r="E110" s="27"/>
      <c r="F110" s="27"/>
    </row>
    <row r="111" ht="12.75">
      <c r="G111" s="27"/>
    </row>
    <row r="112" spans="8:11" ht="12.75">
      <c r="H112" s="27"/>
      <c r="I112" s="27"/>
      <c r="J112" s="27"/>
      <c r="K112" s="27"/>
    </row>
  </sheetData>
  <sheetProtection/>
  <mergeCells count="4">
    <mergeCell ref="C4:F4"/>
    <mergeCell ref="H4:K4"/>
    <mergeCell ref="M4:Q4"/>
    <mergeCell ref="L4:L5"/>
  </mergeCells>
  <printOptions/>
  <pageMargins left="0.17" right="0.16" top="1" bottom="1" header="0.5" footer="0.5"/>
  <pageSetup fitToHeight="1" fitToWidth="1" horizontalDpi="600" verticalDpi="600" orientation="landscape" paperSize="5" scale="7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tabColor indexed="47"/>
    <pageSetUpPr fitToPage="1"/>
  </sheetPr>
  <dimension ref="A1:R92"/>
  <sheetViews>
    <sheetView tabSelected="1" zoomScalePageLayoutView="0" workbookViewId="0" topLeftCell="A1">
      <pane xSplit="2" ySplit="5" topLeftCell="C6" activePane="bottomRight" state="frozen"/>
      <selection pane="topLeft" activeCell="A4" sqref="A4"/>
      <selection pane="topRight" activeCell="A4" sqref="A4"/>
      <selection pane="bottomLeft" activeCell="A4" sqref="A4"/>
      <selection pane="bottomRight" activeCell="A1" sqref="A1"/>
    </sheetView>
  </sheetViews>
  <sheetFormatPr defaultColWidth="9.7109375" defaultRowHeight="12.75"/>
  <cols>
    <col min="1" max="1" width="1.7109375" style="10" customWidth="1"/>
    <col min="2" max="2" width="32.421875" style="29" customWidth="1"/>
    <col min="3" max="4" width="10.8515625" style="10" bestFit="1" customWidth="1"/>
    <col min="5" max="5" width="11.140625" style="10" customWidth="1"/>
    <col min="6" max="7" width="10.8515625" style="10" bestFit="1" customWidth="1"/>
    <col min="8" max="11" width="10.8515625" style="10" customWidth="1"/>
    <col min="12" max="12" width="10.57421875" style="10" customWidth="1"/>
    <col min="13" max="13" width="6.00390625" style="10" customWidth="1"/>
    <col min="14" max="14" width="5.00390625" style="10" bestFit="1" customWidth="1"/>
    <col min="15" max="16" width="5.140625" style="10" customWidth="1"/>
    <col min="17" max="17" width="26.28125" style="10" customWidth="1"/>
    <col min="18" max="16384" width="9.7109375" style="10" customWidth="1"/>
  </cols>
  <sheetData>
    <row r="1" spans="1:6" s="7" customFormat="1" ht="15.75">
      <c r="A1" s="4" t="s">
        <v>180</v>
      </c>
      <c r="B1" s="5"/>
      <c r="C1" s="6"/>
      <c r="D1" s="6"/>
      <c r="E1" s="6"/>
      <c r="F1" s="6"/>
    </row>
    <row r="2" spans="1:4" s="7" customFormat="1" ht="15.75">
      <c r="A2" s="8" t="s">
        <v>71</v>
      </c>
      <c r="B2" s="9"/>
      <c r="C2" s="8"/>
      <c r="D2" s="8" t="str">
        <f>H5&amp;"-"&amp;K5</f>
        <v>2012-2015</v>
      </c>
    </row>
    <row r="3" spans="1:2" s="7" customFormat="1" ht="16.5" thickBot="1">
      <c r="A3" s="8" t="s">
        <v>46</v>
      </c>
      <c r="B3" s="9"/>
    </row>
    <row r="4" spans="2:17" ht="39" customHeight="1" thickTop="1">
      <c r="B4" s="11"/>
      <c r="C4" s="379" t="s">
        <v>29</v>
      </c>
      <c r="D4" s="379"/>
      <c r="E4" s="379"/>
      <c r="F4" s="379"/>
      <c r="G4" s="13" t="s">
        <v>45</v>
      </c>
      <c r="H4" s="379" t="s">
        <v>30</v>
      </c>
      <c r="I4" s="379"/>
      <c r="J4" s="379"/>
      <c r="K4" s="379"/>
      <c r="L4" s="381" t="str">
        <f>"Avg Ann Increase"&amp;" "&amp;C5&amp;"- present"</f>
        <v>Avg Ann Increase 2007- present</v>
      </c>
      <c r="M4" s="380" t="s">
        <v>81</v>
      </c>
      <c r="N4" s="380"/>
      <c r="O4" s="380"/>
      <c r="P4" s="380"/>
      <c r="Q4" s="380"/>
    </row>
    <row r="5" spans="2:17" ht="12.75">
      <c r="B5" s="11"/>
      <c r="C5" s="3">
        <f>D5-1</f>
        <v>2007</v>
      </c>
      <c r="D5" s="3">
        <f>E5-1</f>
        <v>2008</v>
      </c>
      <c r="E5" s="3">
        <f>F5-1</f>
        <v>2009</v>
      </c>
      <c r="F5" s="3">
        <f>G5-1</f>
        <v>2010</v>
      </c>
      <c r="G5" s="15">
        <f>H5-1</f>
        <v>2011</v>
      </c>
      <c r="H5" s="3">
        <v>2012</v>
      </c>
      <c r="I5" s="3">
        <f>H5+1</f>
        <v>2013</v>
      </c>
      <c r="J5" s="3">
        <f>I5+1</f>
        <v>2014</v>
      </c>
      <c r="K5" s="3">
        <f>J5+1</f>
        <v>2015</v>
      </c>
      <c r="L5" s="381"/>
      <c r="M5" s="3">
        <f>H5</f>
        <v>2012</v>
      </c>
      <c r="N5" s="3">
        <f>I5</f>
        <v>2013</v>
      </c>
      <c r="O5" s="3">
        <f>J5</f>
        <v>2014</v>
      </c>
      <c r="P5" s="3">
        <f>K5</f>
        <v>2015</v>
      </c>
      <c r="Q5" s="3" t="s">
        <v>0</v>
      </c>
    </row>
    <row r="6" spans="1:17" ht="12.75">
      <c r="A6" s="17" t="s">
        <v>1</v>
      </c>
      <c r="B6" s="11"/>
      <c r="C6" s="3"/>
      <c r="D6" s="3"/>
      <c r="E6" s="3"/>
      <c r="F6" s="3"/>
      <c r="G6" s="18"/>
      <c r="H6" s="3"/>
      <c r="I6" s="3"/>
      <c r="J6" s="3"/>
      <c r="K6" s="3"/>
      <c r="L6" s="16"/>
      <c r="M6" s="3"/>
      <c r="N6" s="3"/>
      <c r="O6" s="3"/>
      <c r="P6" s="3"/>
      <c r="Q6" s="3"/>
    </row>
    <row r="7" spans="1:18" s="27" customFormat="1" ht="12.75">
      <c r="A7" s="19"/>
      <c r="B7" s="20" t="s">
        <v>60</v>
      </c>
      <c r="C7" s="21"/>
      <c r="D7" s="21"/>
      <c r="E7" s="21"/>
      <c r="F7" s="21"/>
      <c r="G7" s="22"/>
      <c r="H7" s="23">
        <f>G7*(1+M7)</f>
        <v>0</v>
      </c>
      <c r="I7" s="23">
        <f>H7*(1+N7)</f>
        <v>0</v>
      </c>
      <c r="J7" s="23">
        <f>I7*(1+O7)</f>
        <v>0</v>
      </c>
      <c r="K7" s="23">
        <f>J7*(1+P7)</f>
        <v>0</v>
      </c>
      <c r="L7" s="24" t="str">
        <f aca="true" t="shared" si="0" ref="L7:L18">IF(AND(G7&gt;0,C7&gt;0),(G7/C7)^(1/4)-1,IF(AND(G7&lt;=0,C7&gt;0),(F7/C7)^(1/3)-1,"N/A"))</f>
        <v>N/A</v>
      </c>
      <c r="M7" s="25"/>
      <c r="N7" s="25"/>
      <c r="O7" s="25"/>
      <c r="P7" s="25"/>
      <c r="Q7" s="26"/>
      <c r="R7" s="24"/>
    </row>
    <row r="8" spans="1:18" ht="12.75">
      <c r="A8" s="28"/>
      <c r="B8" s="29" t="s">
        <v>16</v>
      </c>
      <c r="C8" s="30"/>
      <c r="D8" s="30"/>
      <c r="E8" s="30"/>
      <c r="F8" s="30"/>
      <c r="G8" s="31"/>
      <c r="H8" s="23">
        <f aca="true" t="shared" si="1" ref="H8:H17">G8*(1+M8)</f>
        <v>0</v>
      </c>
      <c r="I8" s="23">
        <f aca="true" t="shared" si="2" ref="I8:I17">H8*(1+N8)</f>
        <v>0</v>
      </c>
      <c r="J8" s="23">
        <f aca="true" t="shared" si="3" ref="J8:J17">I8*(1+O8)</f>
        <v>0</v>
      </c>
      <c r="K8" s="23">
        <f aca="true" t="shared" si="4" ref="K8:K17">J8*(1+P8)</f>
        <v>0</v>
      </c>
      <c r="L8" s="24" t="str">
        <f t="shared" si="0"/>
        <v>N/A</v>
      </c>
      <c r="M8" s="25"/>
      <c r="N8" s="25"/>
      <c r="O8" s="25"/>
      <c r="P8" s="25"/>
      <c r="Q8" s="26"/>
      <c r="R8" s="24"/>
    </row>
    <row r="9" spans="1:18" ht="12.75">
      <c r="A9" s="28"/>
      <c r="B9" s="29" t="s">
        <v>61</v>
      </c>
      <c r="C9" s="30"/>
      <c r="D9" s="30"/>
      <c r="E9" s="30"/>
      <c r="F9" s="30"/>
      <c r="G9" s="31"/>
      <c r="H9" s="23">
        <f t="shared" si="1"/>
        <v>0</v>
      </c>
      <c r="I9" s="23">
        <f t="shared" si="2"/>
        <v>0</v>
      </c>
      <c r="J9" s="23">
        <f t="shared" si="3"/>
        <v>0</v>
      </c>
      <c r="K9" s="23">
        <f t="shared" si="4"/>
        <v>0</v>
      </c>
      <c r="L9" s="24" t="str">
        <f t="shared" si="0"/>
        <v>N/A</v>
      </c>
      <c r="M9" s="25"/>
      <c r="N9" s="25"/>
      <c r="O9" s="25"/>
      <c r="P9" s="25"/>
      <c r="Q9" s="32"/>
      <c r="R9" s="24"/>
    </row>
    <row r="10" spans="1:18" ht="12.75">
      <c r="A10" s="28"/>
      <c r="B10" s="29" t="s">
        <v>99</v>
      </c>
      <c r="C10" s="30"/>
      <c r="D10" s="30"/>
      <c r="E10" s="30"/>
      <c r="F10" s="30"/>
      <c r="G10" s="31"/>
      <c r="H10" s="23">
        <f t="shared" si="1"/>
        <v>0</v>
      </c>
      <c r="I10" s="23">
        <f t="shared" si="2"/>
        <v>0</v>
      </c>
      <c r="J10" s="23">
        <f t="shared" si="3"/>
        <v>0</v>
      </c>
      <c r="K10" s="23">
        <f t="shared" si="4"/>
        <v>0</v>
      </c>
      <c r="L10" s="24" t="str">
        <f t="shared" si="0"/>
        <v>N/A</v>
      </c>
      <c r="M10" s="25"/>
      <c r="N10" s="25"/>
      <c r="O10" s="25"/>
      <c r="P10" s="25"/>
      <c r="Q10" s="32"/>
      <c r="R10" s="24"/>
    </row>
    <row r="11" spans="1:18" ht="12.75">
      <c r="A11" s="28"/>
      <c r="B11" s="29" t="s">
        <v>2</v>
      </c>
      <c r="C11" s="30"/>
      <c r="D11" s="30"/>
      <c r="E11" s="30"/>
      <c r="F11" s="30"/>
      <c r="G11" s="31"/>
      <c r="H11" s="23">
        <f t="shared" si="1"/>
        <v>0</v>
      </c>
      <c r="I11" s="23">
        <f t="shared" si="2"/>
        <v>0</v>
      </c>
      <c r="J11" s="23">
        <f t="shared" si="3"/>
        <v>0</v>
      </c>
      <c r="K11" s="23">
        <f t="shared" si="4"/>
        <v>0</v>
      </c>
      <c r="L11" s="24" t="str">
        <f t="shared" si="0"/>
        <v>N/A</v>
      </c>
      <c r="M11" s="25"/>
      <c r="N11" s="25"/>
      <c r="O11" s="25"/>
      <c r="P11" s="25"/>
      <c r="Q11" s="32"/>
      <c r="R11" s="24"/>
    </row>
    <row r="12" spans="1:18" ht="12.75">
      <c r="A12" s="28"/>
      <c r="B12" s="29" t="s">
        <v>19</v>
      </c>
      <c r="C12" s="30"/>
      <c r="D12" s="30"/>
      <c r="E12" s="30"/>
      <c r="F12" s="30"/>
      <c r="G12" s="31"/>
      <c r="H12" s="23">
        <f t="shared" si="1"/>
        <v>0</v>
      </c>
      <c r="I12" s="23">
        <f t="shared" si="2"/>
        <v>0</v>
      </c>
      <c r="J12" s="23">
        <f t="shared" si="3"/>
        <v>0</v>
      </c>
      <c r="K12" s="23">
        <f t="shared" si="4"/>
        <v>0</v>
      </c>
      <c r="L12" s="24" t="str">
        <f t="shared" si="0"/>
        <v>N/A</v>
      </c>
      <c r="M12" s="25"/>
      <c r="N12" s="25"/>
      <c r="O12" s="25"/>
      <c r="P12" s="25"/>
      <c r="Q12" s="32"/>
      <c r="R12" s="24"/>
    </row>
    <row r="13" spans="1:18" ht="12.75">
      <c r="A13" s="28"/>
      <c r="B13" s="29" t="s">
        <v>135</v>
      </c>
      <c r="C13" s="30"/>
      <c r="D13" s="30"/>
      <c r="E13" s="30"/>
      <c r="F13" s="30"/>
      <c r="G13" s="31"/>
      <c r="H13" s="23">
        <f t="shared" si="1"/>
        <v>0</v>
      </c>
      <c r="I13" s="23">
        <f t="shared" si="2"/>
        <v>0</v>
      </c>
      <c r="J13" s="23">
        <f t="shared" si="3"/>
        <v>0</v>
      </c>
      <c r="K13" s="23">
        <f t="shared" si="4"/>
        <v>0</v>
      </c>
      <c r="L13" s="24" t="str">
        <f t="shared" si="0"/>
        <v>N/A</v>
      </c>
      <c r="M13" s="33"/>
      <c r="N13" s="33"/>
      <c r="O13" s="33"/>
      <c r="P13" s="33"/>
      <c r="Q13" s="34"/>
      <c r="R13" s="24"/>
    </row>
    <row r="14" spans="1:18" s="37" customFormat="1" ht="12.75">
      <c r="A14" s="35"/>
      <c r="B14" s="36" t="s">
        <v>136</v>
      </c>
      <c r="C14" s="30"/>
      <c r="D14" s="30"/>
      <c r="E14" s="30"/>
      <c r="F14" s="30"/>
      <c r="G14" s="31"/>
      <c r="H14" s="23">
        <f t="shared" si="1"/>
        <v>0</v>
      </c>
      <c r="I14" s="23">
        <f t="shared" si="2"/>
        <v>0</v>
      </c>
      <c r="J14" s="23">
        <f t="shared" si="3"/>
        <v>0</v>
      </c>
      <c r="K14" s="23">
        <f t="shared" si="4"/>
        <v>0</v>
      </c>
      <c r="L14" s="24" t="str">
        <f t="shared" si="0"/>
        <v>N/A</v>
      </c>
      <c r="M14" s="25"/>
      <c r="N14" s="25"/>
      <c r="O14" s="25"/>
      <c r="P14" s="25"/>
      <c r="Q14" s="32"/>
      <c r="R14" s="24"/>
    </row>
    <row r="15" spans="1:18" s="37" customFormat="1" ht="12.75">
      <c r="A15" s="35"/>
      <c r="B15" s="36" t="s">
        <v>137</v>
      </c>
      <c r="C15" s="30"/>
      <c r="D15" s="30"/>
      <c r="E15" s="30"/>
      <c r="F15" s="30"/>
      <c r="G15" s="31"/>
      <c r="H15" s="23">
        <f t="shared" si="1"/>
        <v>0</v>
      </c>
      <c r="I15" s="23">
        <f t="shared" si="2"/>
        <v>0</v>
      </c>
      <c r="J15" s="23">
        <f t="shared" si="3"/>
        <v>0</v>
      </c>
      <c r="K15" s="23">
        <f t="shared" si="4"/>
        <v>0</v>
      </c>
      <c r="L15" s="24" t="str">
        <f t="shared" si="0"/>
        <v>N/A</v>
      </c>
      <c r="M15" s="25"/>
      <c r="N15" s="25"/>
      <c r="O15" s="25"/>
      <c r="P15" s="25"/>
      <c r="Q15" s="32"/>
      <c r="R15" s="24"/>
    </row>
    <row r="16" spans="1:18" ht="12.75">
      <c r="A16" s="28"/>
      <c r="B16" s="29" t="s">
        <v>134</v>
      </c>
      <c r="C16" s="30"/>
      <c r="D16" s="30"/>
      <c r="E16" s="30"/>
      <c r="F16" s="30"/>
      <c r="G16" s="31"/>
      <c r="H16" s="23">
        <f t="shared" si="1"/>
        <v>0</v>
      </c>
      <c r="I16" s="23">
        <f t="shared" si="2"/>
        <v>0</v>
      </c>
      <c r="J16" s="23">
        <f t="shared" si="3"/>
        <v>0</v>
      </c>
      <c r="K16" s="23">
        <f t="shared" si="4"/>
        <v>0</v>
      </c>
      <c r="L16" s="24" t="str">
        <f t="shared" si="0"/>
        <v>N/A</v>
      </c>
      <c r="M16" s="25"/>
      <c r="N16" s="25"/>
      <c r="O16" s="25"/>
      <c r="P16" s="25"/>
      <c r="Q16" s="32"/>
      <c r="R16" s="24"/>
    </row>
    <row r="17" spans="1:18" ht="12.75">
      <c r="A17" s="28"/>
      <c r="B17" s="29" t="s">
        <v>3</v>
      </c>
      <c r="C17" s="30"/>
      <c r="D17" s="30"/>
      <c r="E17" s="30"/>
      <c r="F17" s="30"/>
      <c r="G17" s="31"/>
      <c r="H17" s="23">
        <f t="shared" si="1"/>
        <v>0</v>
      </c>
      <c r="I17" s="23">
        <f t="shared" si="2"/>
        <v>0</v>
      </c>
      <c r="J17" s="23">
        <f t="shared" si="3"/>
        <v>0</v>
      </c>
      <c r="K17" s="23">
        <f t="shared" si="4"/>
        <v>0</v>
      </c>
      <c r="L17" s="24" t="str">
        <f t="shared" si="0"/>
        <v>N/A</v>
      </c>
      <c r="M17" s="25"/>
      <c r="N17" s="25"/>
      <c r="O17" s="25"/>
      <c r="P17" s="25"/>
      <c r="Q17" s="32"/>
      <c r="R17" s="24"/>
    </row>
    <row r="18" spans="2:17" s="38" customFormat="1" ht="12.75">
      <c r="B18" s="39" t="s">
        <v>88</v>
      </c>
      <c r="C18" s="40">
        <f aca="true" t="shared" si="5" ref="C18:K18">SUM(C7:C17)</f>
        <v>0</v>
      </c>
      <c r="D18" s="40">
        <f t="shared" si="5"/>
        <v>0</v>
      </c>
      <c r="E18" s="40">
        <f t="shared" si="5"/>
        <v>0</v>
      </c>
      <c r="F18" s="40">
        <f t="shared" si="5"/>
        <v>0</v>
      </c>
      <c r="G18" s="41">
        <f t="shared" si="5"/>
        <v>0</v>
      </c>
      <c r="H18" s="40">
        <f t="shared" si="5"/>
        <v>0</v>
      </c>
      <c r="I18" s="40">
        <f t="shared" si="5"/>
        <v>0</v>
      </c>
      <c r="J18" s="40">
        <f t="shared" si="5"/>
        <v>0</v>
      </c>
      <c r="K18" s="40">
        <f t="shared" si="5"/>
        <v>0</v>
      </c>
      <c r="L18" s="42" t="str">
        <f t="shared" si="0"/>
        <v>N/A</v>
      </c>
      <c r="M18" s="43">
        <f>IF(G18&lt;=0,"",(H18-G18)/G18)</f>
      </c>
      <c r="N18" s="43">
        <f>IF(H18&lt;=0,"",(I18-H18)/H18)</f>
      </c>
      <c r="O18" s="43">
        <f>IF(I18&lt;=0,"",(J18-I18)/I18)</f>
      </c>
      <c r="P18" s="43">
        <f>IF(J18&lt;=0,"",(K18-J18)/J18)</f>
      </c>
      <c r="Q18" s="40"/>
    </row>
    <row r="19" spans="3:17" ht="12.75">
      <c r="C19" s="44"/>
      <c r="D19" s="44"/>
      <c r="E19" s="44"/>
      <c r="F19" s="44"/>
      <c r="G19" s="45"/>
      <c r="H19" s="46"/>
      <c r="I19" s="46"/>
      <c r="J19" s="46"/>
      <c r="K19" s="46"/>
      <c r="L19" s="24"/>
      <c r="M19" s="44"/>
      <c r="N19" s="44"/>
      <c r="O19" s="44"/>
      <c r="P19" s="44"/>
      <c r="Q19" s="46"/>
    </row>
    <row r="20" spans="1:12" ht="12.75">
      <c r="A20" s="47" t="s">
        <v>63</v>
      </c>
      <c r="B20" s="47"/>
      <c r="C20" s="47"/>
      <c r="D20" s="47"/>
      <c r="E20" s="48" t="s">
        <v>111</v>
      </c>
      <c r="F20" s="49"/>
      <c r="G20" s="50"/>
      <c r="L20" s="51"/>
    </row>
    <row r="21" spans="2:17" s="27" customFormat="1" ht="12.75">
      <c r="B21" s="52"/>
      <c r="C21" s="26"/>
      <c r="D21" s="26"/>
      <c r="E21" s="26"/>
      <c r="F21" s="26"/>
      <c r="G21" s="22"/>
      <c r="H21" s="26"/>
      <c r="I21" s="26"/>
      <c r="J21" s="26"/>
      <c r="K21" s="26"/>
      <c r="L21" s="53"/>
      <c r="M21" s="54"/>
      <c r="N21" s="54"/>
      <c r="O21" s="54"/>
      <c r="P21" s="54"/>
      <c r="Q21" s="54"/>
    </row>
    <row r="22" spans="2:17" ht="12.75">
      <c r="B22" s="52"/>
      <c r="C22" s="26"/>
      <c r="D22" s="26"/>
      <c r="E22" s="26"/>
      <c r="F22" s="26"/>
      <c r="G22" s="22"/>
      <c r="H22" s="26"/>
      <c r="I22" s="26"/>
      <c r="J22" s="26"/>
      <c r="K22" s="26"/>
      <c r="L22" s="55"/>
      <c r="M22" s="46"/>
      <c r="N22" s="46"/>
      <c r="O22" s="46"/>
      <c r="P22" s="46"/>
      <c r="Q22" s="46"/>
    </row>
    <row r="23" spans="2:17" ht="12.75">
      <c r="B23" s="52"/>
      <c r="C23" s="56"/>
      <c r="D23" s="56"/>
      <c r="E23" s="56"/>
      <c r="F23" s="56"/>
      <c r="G23" s="31"/>
      <c r="H23" s="57"/>
      <c r="I23" s="57"/>
      <c r="J23" s="57"/>
      <c r="K23" s="57"/>
      <c r="L23" s="55"/>
      <c r="M23" s="46"/>
      <c r="N23" s="46"/>
      <c r="O23" s="46"/>
      <c r="P23" s="46"/>
      <c r="Q23" s="46"/>
    </row>
    <row r="24" spans="2:17" ht="12.75">
      <c r="B24" s="52"/>
      <c r="C24" s="56"/>
      <c r="D24" s="56"/>
      <c r="E24" s="56"/>
      <c r="F24" s="56"/>
      <c r="G24" s="31"/>
      <c r="H24" s="57"/>
      <c r="I24" s="57"/>
      <c r="J24" s="57"/>
      <c r="K24" s="57"/>
      <c r="L24" s="55"/>
      <c r="M24" s="46"/>
      <c r="N24" s="46"/>
      <c r="O24" s="46"/>
      <c r="P24" s="46"/>
      <c r="Q24" s="46"/>
    </row>
    <row r="25" spans="2:17" ht="12.75">
      <c r="B25" s="52"/>
      <c r="C25" s="56"/>
      <c r="D25" s="56"/>
      <c r="E25" s="56"/>
      <c r="F25" s="56"/>
      <c r="G25" s="31"/>
      <c r="H25" s="57"/>
      <c r="I25" s="57"/>
      <c r="J25" s="57"/>
      <c r="K25" s="57"/>
      <c r="L25" s="55"/>
      <c r="M25" s="46"/>
      <c r="N25" s="46"/>
      <c r="O25" s="46"/>
      <c r="P25" s="46"/>
      <c r="Q25" s="46"/>
    </row>
    <row r="26" spans="2:17" ht="12.75">
      <c r="B26" s="52"/>
      <c r="C26" s="56"/>
      <c r="D26" s="56"/>
      <c r="E26" s="56"/>
      <c r="F26" s="56"/>
      <c r="G26" s="31"/>
      <c r="H26" s="57"/>
      <c r="I26" s="57"/>
      <c r="J26" s="57"/>
      <c r="K26" s="57"/>
      <c r="L26" s="55"/>
      <c r="M26" s="46"/>
      <c r="N26" s="46"/>
      <c r="O26" s="46"/>
      <c r="P26" s="46"/>
      <c r="Q26" s="46"/>
    </row>
    <row r="27" spans="2:17" ht="12.75">
      <c r="B27" s="52"/>
      <c r="C27" s="56"/>
      <c r="D27" s="56"/>
      <c r="E27" s="56"/>
      <c r="F27" s="56"/>
      <c r="G27" s="31"/>
      <c r="H27" s="57"/>
      <c r="I27" s="57"/>
      <c r="J27" s="57"/>
      <c r="K27" s="57"/>
      <c r="L27" s="55"/>
      <c r="M27" s="46"/>
      <c r="N27" s="46"/>
      <c r="O27" s="46"/>
      <c r="P27" s="46"/>
      <c r="Q27" s="46"/>
    </row>
    <row r="28" spans="2:17" ht="12.75">
      <c r="B28" s="52"/>
      <c r="C28" s="56"/>
      <c r="D28" s="56"/>
      <c r="E28" s="56"/>
      <c r="F28" s="56"/>
      <c r="G28" s="31"/>
      <c r="H28" s="57"/>
      <c r="I28" s="57"/>
      <c r="J28" s="57"/>
      <c r="K28" s="57"/>
      <c r="L28" s="55"/>
      <c r="M28" s="46"/>
      <c r="N28" s="46"/>
      <c r="O28" s="46"/>
      <c r="P28" s="46"/>
      <c r="Q28" s="46"/>
    </row>
    <row r="29" spans="2:17" ht="12.75">
      <c r="B29" s="52"/>
      <c r="C29" s="56"/>
      <c r="D29" s="56"/>
      <c r="E29" s="56"/>
      <c r="F29" s="56"/>
      <c r="G29" s="31"/>
      <c r="H29" s="57"/>
      <c r="I29" s="57"/>
      <c r="J29" s="57"/>
      <c r="K29" s="57"/>
      <c r="L29" s="55"/>
      <c r="M29" s="46"/>
      <c r="N29" s="46"/>
      <c r="O29" s="46"/>
      <c r="P29" s="46"/>
      <c r="Q29" s="46"/>
    </row>
    <row r="30" spans="2:12" s="58" customFormat="1" ht="12.75">
      <c r="B30" s="59" t="s">
        <v>143</v>
      </c>
      <c r="C30" s="58">
        <f>SUM(C21:C29)</f>
        <v>0</v>
      </c>
      <c r="D30" s="58">
        <f aca="true" t="shared" si="6" ref="D30:K30">SUM(D21:D29)</f>
        <v>0</v>
      </c>
      <c r="E30" s="58">
        <f t="shared" si="6"/>
        <v>0</v>
      </c>
      <c r="F30" s="58">
        <f t="shared" si="6"/>
        <v>0</v>
      </c>
      <c r="G30" s="60">
        <f t="shared" si="6"/>
        <v>0</v>
      </c>
      <c r="H30" s="58">
        <f t="shared" si="6"/>
        <v>0</v>
      </c>
      <c r="I30" s="58">
        <f t="shared" si="6"/>
        <v>0</v>
      </c>
      <c r="J30" s="58">
        <f t="shared" si="6"/>
        <v>0</v>
      </c>
      <c r="K30" s="58">
        <f t="shared" si="6"/>
        <v>0</v>
      </c>
      <c r="L30" s="61"/>
    </row>
    <row r="31" spans="2:12" s="38" customFormat="1" ht="13.5" thickBot="1">
      <c r="B31" s="59" t="s">
        <v>20</v>
      </c>
      <c r="C31" s="38">
        <f aca="true" t="shared" si="7" ref="C31:K31">C18-C30</f>
        <v>0</v>
      </c>
      <c r="D31" s="38">
        <f t="shared" si="7"/>
        <v>0</v>
      </c>
      <c r="E31" s="38">
        <f t="shared" si="7"/>
        <v>0</v>
      </c>
      <c r="F31" s="38">
        <f t="shared" si="7"/>
        <v>0</v>
      </c>
      <c r="G31" s="62">
        <f t="shared" si="7"/>
        <v>0</v>
      </c>
      <c r="H31" s="38">
        <f t="shared" si="7"/>
        <v>0</v>
      </c>
      <c r="I31" s="38">
        <f t="shared" si="7"/>
        <v>0</v>
      </c>
      <c r="J31" s="38">
        <f t="shared" si="7"/>
        <v>0</v>
      </c>
      <c r="K31" s="38">
        <f t="shared" si="7"/>
        <v>0</v>
      </c>
      <c r="L31" s="63"/>
    </row>
    <row r="32" ht="13.5" thickTop="1"/>
    <row r="33" spans="1:12" s="17" customFormat="1" ht="12.75">
      <c r="A33" s="37" t="s">
        <v>89</v>
      </c>
      <c r="B33" s="47"/>
      <c r="L33" s="64"/>
    </row>
    <row r="34" spans="2:12" ht="12.75">
      <c r="B34" s="47"/>
      <c r="L34" s="65"/>
    </row>
    <row r="35" spans="2:12" ht="12.75">
      <c r="B35" s="66"/>
      <c r="L35" s="65"/>
    </row>
    <row r="36" spans="2:12" ht="12.75">
      <c r="B36" s="66"/>
      <c r="L36" s="65"/>
    </row>
    <row r="37" spans="2:12" ht="12.75">
      <c r="B37" s="66"/>
      <c r="L37" s="65"/>
    </row>
    <row r="38" spans="2:12" ht="12.75">
      <c r="B38" s="66"/>
      <c r="L38" s="65"/>
    </row>
    <row r="39" spans="2:12" ht="12.75">
      <c r="B39" s="66"/>
      <c r="L39" s="65"/>
    </row>
    <row r="40" spans="2:12" ht="12.75">
      <c r="B40" s="66"/>
      <c r="L40" s="65"/>
    </row>
    <row r="41" spans="2:12" ht="12.75">
      <c r="B41" s="66"/>
      <c r="L41" s="65"/>
    </row>
    <row r="42" spans="2:12" ht="12.75">
      <c r="B42" s="66"/>
      <c r="L42" s="65"/>
    </row>
    <row r="43" spans="2:12" s="17" customFormat="1" ht="12.75">
      <c r="B43" s="47"/>
      <c r="L43" s="64"/>
    </row>
    <row r="44" ht="12.75">
      <c r="L44" s="65"/>
    </row>
    <row r="45" ht="12.75">
      <c r="L45" s="65"/>
    </row>
    <row r="46" ht="12.75">
      <c r="L46" s="65"/>
    </row>
    <row r="47" ht="12.75">
      <c r="L47" s="65"/>
    </row>
    <row r="48" ht="12.75">
      <c r="L48" s="65"/>
    </row>
    <row r="49" ht="12.75">
      <c r="L49" s="65"/>
    </row>
    <row r="50" ht="12.75">
      <c r="L50" s="65"/>
    </row>
    <row r="63" spans="7:11" ht="12.75">
      <c r="G63" s="49"/>
      <c r="H63" s="49"/>
      <c r="I63" s="49"/>
      <c r="J63" s="49"/>
      <c r="K63" s="49"/>
    </row>
    <row r="64" spans="7:11" ht="12.75">
      <c r="G64" s="49"/>
      <c r="H64" s="49"/>
      <c r="I64" s="49"/>
      <c r="J64" s="49"/>
      <c r="K64" s="49"/>
    </row>
    <row r="65" spans="7:11" ht="12.75">
      <c r="G65" s="49"/>
      <c r="H65" s="49"/>
      <c r="I65" s="49"/>
      <c r="J65" s="49"/>
      <c r="K65" s="49"/>
    </row>
    <row r="66" spans="7:11" ht="12.75">
      <c r="G66" s="49"/>
      <c r="H66" s="49"/>
      <c r="I66" s="49"/>
      <c r="J66" s="49"/>
      <c r="K66" s="49"/>
    </row>
    <row r="67" spans="7:11" ht="12.75">
      <c r="G67" s="49"/>
      <c r="H67" s="49"/>
      <c r="I67" s="49"/>
      <c r="J67" s="49"/>
      <c r="K67" s="49"/>
    </row>
    <row r="68" spans="7:11" ht="12.75">
      <c r="G68" s="49"/>
      <c r="H68" s="49"/>
      <c r="I68" s="49"/>
      <c r="J68" s="49"/>
      <c r="K68" s="49"/>
    </row>
    <row r="69" spans="2:11" ht="12.75">
      <c r="B69" s="29" t="s">
        <v>59</v>
      </c>
      <c r="G69" s="49"/>
      <c r="H69" s="49"/>
      <c r="I69" s="49"/>
      <c r="J69" s="49"/>
      <c r="K69" s="49"/>
    </row>
    <row r="70" spans="2:17" ht="12.75">
      <c r="B70" s="11"/>
      <c r="C70" s="3">
        <f aca="true" t="shared" si="8" ref="C70:K70">C5</f>
        <v>2007</v>
      </c>
      <c r="D70" s="3">
        <f t="shared" si="8"/>
        <v>2008</v>
      </c>
      <c r="E70" s="3">
        <f t="shared" si="8"/>
        <v>2009</v>
      </c>
      <c r="F70" s="3">
        <f t="shared" si="8"/>
        <v>2010</v>
      </c>
      <c r="G70" s="3">
        <f t="shared" si="8"/>
        <v>2011</v>
      </c>
      <c r="H70" s="3">
        <f t="shared" si="8"/>
        <v>2012</v>
      </c>
      <c r="I70" s="3">
        <f t="shared" si="8"/>
        <v>2013</v>
      </c>
      <c r="J70" s="3">
        <f t="shared" si="8"/>
        <v>2014</v>
      </c>
      <c r="K70" s="3">
        <f t="shared" si="8"/>
        <v>2015</v>
      </c>
      <c r="L70" s="3"/>
      <c r="M70" s="3"/>
      <c r="N70" s="3"/>
      <c r="O70" s="3"/>
      <c r="P70" s="3"/>
      <c r="Q70" s="3"/>
    </row>
    <row r="71" spans="2:11" ht="12.75">
      <c r="B71" s="29" t="s">
        <v>58</v>
      </c>
      <c r="C71" s="49">
        <f aca="true" t="shared" si="9" ref="C71:K71">C18</f>
        <v>0</v>
      </c>
      <c r="D71" s="49">
        <f t="shared" si="9"/>
        <v>0</v>
      </c>
      <c r="E71" s="49">
        <f t="shared" si="9"/>
        <v>0</v>
      </c>
      <c r="F71" s="49">
        <f t="shared" si="9"/>
        <v>0</v>
      </c>
      <c r="G71" s="49">
        <f t="shared" si="9"/>
        <v>0</v>
      </c>
      <c r="H71" s="49">
        <f t="shared" si="9"/>
        <v>0</v>
      </c>
      <c r="I71" s="49">
        <f t="shared" si="9"/>
        <v>0</v>
      </c>
      <c r="J71" s="49">
        <f t="shared" si="9"/>
        <v>0</v>
      </c>
      <c r="K71" s="49">
        <f t="shared" si="9"/>
        <v>0</v>
      </c>
    </row>
    <row r="72" spans="2:12" ht="12.75">
      <c r="B72" s="29" t="str">
        <f aca="true" t="shared" si="10" ref="B72:K72">B31</f>
        <v>Recurring Revenues</v>
      </c>
      <c r="C72" s="49">
        <f t="shared" si="10"/>
        <v>0</v>
      </c>
      <c r="D72" s="49">
        <f t="shared" si="10"/>
        <v>0</v>
      </c>
      <c r="E72" s="49">
        <f t="shared" si="10"/>
        <v>0</v>
      </c>
      <c r="F72" s="49">
        <f t="shared" si="10"/>
        <v>0</v>
      </c>
      <c r="G72" s="49">
        <f t="shared" si="10"/>
        <v>0</v>
      </c>
      <c r="H72" s="49">
        <f t="shared" si="10"/>
        <v>0</v>
      </c>
      <c r="I72" s="49">
        <f t="shared" si="10"/>
        <v>0</v>
      </c>
      <c r="J72" s="49">
        <f t="shared" si="10"/>
        <v>0</v>
      </c>
      <c r="K72" s="49">
        <f t="shared" si="10"/>
        <v>0</v>
      </c>
      <c r="L72" s="65"/>
    </row>
    <row r="73" spans="2:11" ht="12.75">
      <c r="B73" s="29" t="str">
        <f>'GF Expenses'!B29</f>
        <v>Total Expenditures (by Function)</v>
      </c>
      <c r="C73" s="49">
        <f>'GF Expenses'!C29</f>
        <v>0</v>
      </c>
      <c r="D73" s="49">
        <f>'GF Expenses'!D29</f>
        <v>0</v>
      </c>
      <c r="E73" s="49">
        <f>'GF Expenses'!E29</f>
        <v>0</v>
      </c>
      <c r="F73" s="49">
        <f>'GF Expenses'!F29</f>
        <v>0</v>
      </c>
      <c r="G73" s="49">
        <f>'GF Expenses'!G29</f>
        <v>0</v>
      </c>
      <c r="H73" s="49">
        <f>'GF Expenses'!H29</f>
        <v>0</v>
      </c>
      <c r="I73" s="49">
        <f>'GF Expenses'!I29</f>
        <v>0</v>
      </c>
      <c r="J73" s="49">
        <f>'GF Expenses'!J29</f>
        <v>0</v>
      </c>
      <c r="K73" s="49">
        <f>'GF Expenses'!K29</f>
        <v>0</v>
      </c>
    </row>
    <row r="75" spans="3:11" ht="12.75">
      <c r="C75" s="17">
        <f aca="true" t="shared" si="11" ref="C75:K75">C5</f>
        <v>2007</v>
      </c>
      <c r="D75" s="17">
        <f t="shared" si="11"/>
        <v>2008</v>
      </c>
      <c r="E75" s="17">
        <f t="shared" si="11"/>
        <v>2009</v>
      </c>
      <c r="F75" s="17">
        <f t="shared" si="11"/>
        <v>2010</v>
      </c>
      <c r="G75" s="17">
        <f t="shared" si="11"/>
        <v>2011</v>
      </c>
      <c r="H75" s="17">
        <f t="shared" si="11"/>
        <v>2012</v>
      </c>
      <c r="I75" s="17">
        <f t="shared" si="11"/>
        <v>2013</v>
      </c>
      <c r="J75" s="17">
        <f t="shared" si="11"/>
        <v>2014</v>
      </c>
      <c r="K75" s="17">
        <f t="shared" si="11"/>
        <v>2015</v>
      </c>
    </row>
    <row r="76" spans="2:6" ht="12.75">
      <c r="B76" s="29" t="s">
        <v>29</v>
      </c>
      <c r="C76" s="27">
        <f>C30</f>
        <v>0</v>
      </c>
      <c r="D76" s="27">
        <f>D30</f>
        <v>0</v>
      </c>
      <c r="E76" s="27">
        <f>E30</f>
        <v>0</v>
      </c>
      <c r="F76" s="27">
        <f>F30</f>
        <v>0</v>
      </c>
    </row>
    <row r="77" spans="2:7" ht="12.75">
      <c r="B77" s="29" t="s">
        <v>45</v>
      </c>
      <c r="G77" s="27">
        <f>G30</f>
        <v>0</v>
      </c>
    </row>
    <row r="78" spans="2:11" ht="12.75">
      <c r="B78" s="29" t="s">
        <v>30</v>
      </c>
      <c r="H78" s="27">
        <f>H30</f>
        <v>0</v>
      </c>
      <c r="I78" s="27">
        <f>I30</f>
        <v>0</v>
      </c>
      <c r="J78" s="27">
        <f>J30</f>
        <v>0</v>
      </c>
      <c r="K78" s="27">
        <f>K30</f>
        <v>0</v>
      </c>
    </row>
    <row r="80" spans="3:11" ht="12.75">
      <c r="C80" s="17">
        <f>C5</f>
        <v>2007</v>
      </c>
      <c r="D80" s="17">
        <f aca="true" t="shared" si="12" ref="D80:K80">D5</f>
        <v>2008</v>
      </c>
      <c r="E80" s="17">
        <f t="shared" si="12"/>
        <v>2009</v>
      </c>
      <c r="F80" s="17">
        <f t="shared" si="12"/>
        <v>2010</v>
      </c>
      <c r="G80" s="17">
        <f t="shared" si="12"/>
        <v>2011</v>
      </c>
      <c r="H80" s="17">
        <f t="shared" si="12"/>
        <v>2012</v>
      </c>
      <c r="I80" s="17">
        <f t="shared" si="12"/>
        <v>2013</v>
      </c>
      <c r="J80" s="17">
        <f t="shared" si="12"/>
        <v>2014</v>
      </c>
      <c r="K80" s="17">
        <f t="shared" si="12"/>
        <v>2015</v>
      </c>
    </row>
    <row r="81" spans="2:11" ht="12.75">
      <c r="B81" s="20" t="s">
        <v>121</v>
      </c>
      <c r="C81" s="67">
        <f>C30</f>
        <v>0</v>
      </c>
      <c r="D81" s="27">
        <f aca="true" t="shared" si="13" ref="D81:K81">D30</f>
        <v>0</v>
      </c>
      <c r="E81" s="27">
        <f t="shared" si="13"/>
        <v>0</v>
      </c>
      <c r="F81" s="27">
        <f t="shared" si="13"/>
        <v>0</v>
      </c>
      <c r="G81" s="27">
        <f t="shared" si="13"/>
        <v>0</v>
      </c>
      <c r="H81" s="27">
        <f t="shared" si="13"/>
        <v>0</v>
      </c>
      <c r="I81" s="27">
        <f t="shared" si="13"/>
        <v>0</v>
      </c>
      <c r="J81" s="27">
        <f t="shared" si="13"/>
        <v>0</v>
      </c>
      <c r="K81" s="27">
        <f t="shared" si="13"/>
        <v>0</v>
      </c>
    </row>
    <row r="82" spans="2:11" ht="12.75">
      <c r="B82" s="68" t="s">
        <v>122</v>
      </c>
      <c r="C82" s="69">
        <f>'GF Balances'!C15</f>
        <v>0</v>
      </c>
      <c r="D82" s="70">
        <f>'GF Balances'!D15</f>
        <v>0</v>
      </c>
      <c r="E82" s="70">
        <f>'GF Balances'!E15</f>
        <v>0</v>
      </c>
      <c r="F82" s="70">
        <f>'GF Balances'!F15</f>
        <v>0</v>
      </c>
      <c r="G82" s="70">
        <f>'GF Balances'!G15</f>
        <v>0</v>
      </c>
      <c r="H82" s="70">
        <f>'GF Balances'!H15</f>
        <v>0</v>
      </c>
      <c r="I82" s="70">
        <f>'GF Balances'!I15</f>
        <v>0</v>
      </c>
      <c r="J82" s="70">
        <f>'GF Balances'!J15</f>
        <v>0</v>
      </c>
      <c r="K82" s="70">
        <f>'GF Balances'!K15</f>
        <v>0</v>
      </c>
    </row>
    <row r="83" spans="2:11" ht="12.75">
      <c r="B83" s="68" t="s">
        <v>123</v>
      </c>
      <c r="C83" s="69">
        <f>'Water Fund'!C30</f>
        <v>0</v>
      </c>
      <c r="D83" s="70">
        <f>'Water Fund'!D30</f>
        <v>0</v>
      </c>
      <c r="E83" s="70">
        <f>'Water Fund'!E30</f>
        <v>0</v>
      </c>
      <c r="F83" s="70">
        <f>'Water Fund'!F30</f>
        <v>0</v>
      </c>
      <c r="G83" s="70">
        <f>'Water Fund'!G30</f>
        <v>0</v>
      </c>
      <c r="H83" s="70">
        <f>'Water Fund'!H30</f>
        <v>0</v>
      </c>
      <c r="I83" s="70">
        <f>'Water Fund'!I30</f>
        <v>0</v>
      </c>
      <c r="J83" s="70">
        <f>'Water Fund'!J30</f>
        <v>0</v>
      </c>
      <c r="K83" s="70">
        <f>'Water Fund'!K30</f>
        <v>0</v>
      </c>
    </row>
    <row r="84" spans="2:11" ht="12.75">
      <c r="B84" s="68" t="s">
        <v>124</v>
      </c>
      <c r="C84" s="71">
        <f>'Sewer Fund'!C30</f>
        <v>0</v>
      </c>
      <c r="D84" s="72">
        <f>'Sewer Fund'!D30</f>
        <v>0</v>
      </c>
      <c r="E84" s="72">
        <f>'Sewer Fund'!E30</f>
        <v>0</v>
      </c>
      <c r="F84" s="72">
        <f>'Sewer Fund'!F30</f>
        <v>0</v>
      </c>
      <c r="G84" s="72">
        <f>'Sewer Fund'!G30</f>
        <v>0</v>
      </c>
      <c r="H84" s="72">
        <f>'Sewer Fund'!H30</f>
        <v>0</v>
      </c>
      <c r="I84" s="72">
        <f>'Sewer Fund'!I30</f>
        <v>0</v>
      </c>
      <c r="J84" s="72">
        <f>'Sewer Fund'!J30</f>
        <v>0</v>
      </c>
      <c r="K84" s="72">
        <f>'Sewer Fund'!K30</f>
        <v>0</v>
      </c>
    </row>
    <row r="85" spans="2:11" ht="12.75">
      <c r="B85" s="29" t="s">
        <v>125</v>
      </c>
      <c r="C85" s="67">
        <f>C31+'Water Fund'!C12+'Sewer Fund'!C12</f>
        <v>0</v>
      </c>
      <c r="D85" s="27">
        <f>D31+'Water Fund'!D12+'Sewer Fund'!D12</f>
        <v>0</v>
      </c>
      <c r="E85" s="27">
        <f>E31+'Water Fund'!E12+'Sewer Fund'!E12</f>
        <v>0</v>
      </c>
      <c r="F85" s="27">
        <f>F31+'Water Fund'!F12+'Sewer Fund'!F12</f>
        <v>0</v>
      </c>
      <c r="G85" s="27">
        <f>G31+'Water Fund'!G12+'Sewer Fund'!G12</f>
        <v>0</v>
      </c>
      <c r="H85" s="27">
        <f>H31+'Water Fund'!H12+'Sewer Fund'!H12</f>
        <v>0</v>
      </c>
      <c r="I85" s="27">
        <f>I31+'Water Fund'!I12+'Sewer Fund'!I12</f>
        <v>0</v>
      </c>
      <c r="J85" s="27">
        <f>J31+'Water Fund'!J12+'Sewer Fund'!J12</f>
        <v>0</v>
      </c>
      <c r="K85" s="27">
        <f>K31+'Water Fund'!K12+'Sewer Fund'!K12</f>
        <v>0</v>
      </c>
    </row>
    <row r="87" ht="12.75">
      <c r="B87" s="20" t="s">
        <v>130</v>
      </c>
    </row>
    <row r="88" spans="3:11" ht="12.75">
      <c r="C88" s="17">
        <f>C5</f>
        <v>2007</v>
      </c>
      <c r="D88" s="17">
        <f aca="true" t="shared" si="14" ref="D88:K88">D5</f>
        <v>2008</v>
      </c>
      <c r="E88" s="17">
        <f t="shared" si="14"/>
        <v>2009</v>
      </c>
      <c r="F88" s="17">
        <f t="shared" si="14"/>
        <v>2010</v>
      </c>
      <c r="G88" s="17">
        <f t="shared" si="14"/>
        <v>2011</v>
      </c>
      <c r="H88" s="17">
        <f t="shared" si="14"/>
        <v>2012</v>
      </c>
      <c r="I88" s="17">
        <f t="shared" si="14"/>
        <v>2013</v>
      </c>
      <c r="J88" s="17">
        <f t="shared" si="14"/>
        <v>2014</v>
      </c>
      <c r="K88" s="17">
        <f t="shared" si="14"/>
        <v>2015</v>
      </c>
    </row>
    <row r="89" spans="2:11" ht="12.75">
      <c r="B89" s="20" t="s">
        <v>29</v>
      </c>
      <c r="C89" s="73" t="e">
        <f>SUM(C81:C84)/'Major Fund Summary'!C26</f>
        <v>#DIV/0!</v>
      </c>
      <c r="D89" s="73" t="e">
        <f>SUM(D81:D84)/'Major Fund Summary'!D26</f>
        <v>#DIV/0!</v>
      </c>
      <c r="E89" s="73" t="e">
        <f>SUM(E81:E84)/'Major Fund Summary'!E26</f>
        <v>#DIV/0!</v>
      </c>
      <c r="F89" s="73" t="e">
        <f>SUM(F81:F84)/'Major Fund Summary'!F26</f>
        <v>#DIV/0!</v>
      </c>
      <c r="G89" s="73"/>
      <c r="H89" s="73"/>
      <c r="I89" s="73"/>
      <c r="J89" s="73"/>
      <c r="K89" s="73"/>
    </row>
    <row r="90" spans="2:11" ht="12.75">
      <c r="B90" s="68" t="s">
        <v>45</v>
      </c>
      <c r="C90" s="73"/>
      <c r="D90" s="73"/>
      <c r="E90" s="73"/>
      <c r="F90" s="73"/>
      <c r="G90" s="73" t="e">
        <f>SUM($G$81:$G$84)/'Major Fund Summary'!$G$26</f>
        <v>#DIV/0!</v>
      </c>
      <c r="H90" s="73"/>
      <c r="I90" s="73"/>
      <c r="J90" s="73"/>
      <c r="K90" s="73"/>
    </row>
    <row r="91" spans="2:11" ht="12.75">
      <c r="B91" s="68" t="s">
        <v>30</v>
      </c>
      <c r="C91" s="73"/>
      <c r="D91" s="73"/>
      <c r="E91" s="73"/>
      <c r="F91" s="73"/>
      <c r="G91" s="73"/>
      <c r="H91" s="73" t="e">
        <f>SUM(H$81:H$84)/'Major Fund Summary'!H$26</f>
        <v>#DIV/0!</v>
      </c>
      <c r="I91" s="73" t="e">
        <f>SUM(I$81:I$84)/'Major Fund Summary'!I$26</f>
        <v>#DIV/0!</v>
      </c>
      <c r="J91" s="73" t="e">
        <f>SUM(J$81:J$84)/'Major Fund Summary'!J$26</f>
        <v>#DIV/0!</v>
      </c>
      <c r="K91" s="73" t="e">
        <f>SUM(K$81:K$84)/'Major Fund Summary'!K$26</f>
        <v>#DIV/0!</v>
      </c>
    </row>
    <row r="92" spans="2:11" ht="12.75">
      <c r="B92" s="68"/>
      <c r="C92" s="73"/>
      <c r="D92" s="73"/>
      <c r="E92" s="73"/>
      <c r="F92" s="73"/>
      <c r="G92" s="73"/>
      <c r="H92" s="73"/>
      <c r="I92" s="73"/>
      <c r="J92" s="73"/>
      <c r="K92" s="73"/>
    </row>
  </sheetData>
  <sheetProtection/>
  <mergeCells count="4">
    <mergeCell ref="C4:F4"/>
    <mergeCell ref="M4:Q4"/>
    <mergeCell ref="H4:K4"/>
    <mergeCell ref="L4:L5"/>
  </mergeCells>
  <printOptions/>
  <pageMargins left="0.25" right="0.16" top="0.91" bottom="0.71" header="0.5" footer="0.5"/>
  <pageSetup fitToHeight="1" fitToWidth="1" horizontalDpi="600" verticalDpi="600" orientation="landscape" paperSize="5" scale="95" r:id="rId3"/>
  <headerFooter alignWithMargins="0">
    <oddFooter>&amp;C&amp;"Times New Roman,Regular"&amp;A</oddFooter>
  </headerFooter>
  <legacyDrawing r:id="rId2"/>
</worksheet>
</file>

<file path=xl/worksheets/sheet4.xml><?xml version="1.0" encoding="utf-8"?>
<worksheet xmlns="http://schemas.openxmlformats.org/spreadsheetml/2006/main" xmlns:r="http://schemas.openxmlformats.org/officeDocument/2006/relationships">
  <sheetPr>
    <tabColor indexed="47"/>
    <pageSetUpPr fitToPage="1"/>
  </sheetPr>
  <dimension ref="A1:R47"/>
  <sheetViews>
    <sheetView zoomScalePageLayoutView="0" workbookViewId="0" topLeftCell="A1">
      <pane xSplit="2" ySplit="5" topLeftCell="C6" activePane="bottomRight" state="frozen"/>
      <selection pane="topLeft" activeCell="A4" sqref="A4"/>
      <selection pane="topRight" activeCell="A4" sqref="A4"/>
      <selection pane="bottomLeft" activeCell="A4" sqref="A4"/>
      <selection pane="bottomRight" activeCell="C7" sqref="C7"/>
    </sheetView>
  </sheetViews>
  <sheetFormatPr defaultColWidth="9.7109375" defaultRowHeight="12.75"/>
  <cols>
    <col min="1" max="1" width="1.57421875" style="10" customWidth="1"/>
    <col min="2" max="2" width="37.00390625" style="10" customWidth="1"/>
    <col min="3" max="11" width="10.8515625" style="10" bestFit="1" customWidth="1"/>
    <col min="12" max="12" width="9.7109375" style="10" customWidth="1"/>
    <col min="13" max="15" width="5.00390625" style="95" bestFit="1" customWidth="1"/>
    <col min="16" max="16" width="5.140625" style="95" bestFit="1" customWidth="1"/>
    <col min="17" max="17" width="24.28125" style="10" bestFit="1" customWidth="1"/>
    <col min="18" max="16384" width="9.7109375" style="10" customWidth="1"/>
  </cols>
  <sheetData>
    <row r="1" spans="1:16" s="7" customFormat="1" ht="15.75">
      <c r="A1" s="8" t="str">
        <f>IF('GF Revenue'!A1="{ENTER NAME OF CITY HERE}","{Enter Name of City on GF Revenue Page}",'GF Revenue'!A1)</f>
        <v>{Enter Name of City on GF Revenue Page}</v>
      </c>
      <c r="M1" s="74"/>
      <c r="N1" s="74"/>
      <c r="O1" s="74"/>
      <c r="P1" s="74"/>
    </row>
    <row r="2" spans="1:16" s="7" customFormat="1" ht="15.75">
      <c r="A2" s="8" t="str">
        <f>'GF Revenue'!A2</f>
        <v>Four Year Financial Plan, Fiscal Years</v>
      </c>
      <c r="D2" s="8" t="str">
        <f>'GF Revenue'!D2</f>
        <v>2012-2015</v>
      </c>
      <c r="M2" s="74"/>
      <c r="N2" s="74"/>
      <c r="O2" s="74"/>
      <c r="P2" s="74"/>
    </row>
    <row r="3" spans="1:16" s="7" customFormat="1" ht="16.5" thickBot="1">
      <c r="A3" s="8" t="s">
        <v>57</v>
      </c>
      <c r="M3" s="74"/>
      <c r="N3" s="74"/>
      <c r="O3" s="74"/>
      <c r="P3" s="74"/>
    </row>
    <row r="4" spans="2:17" ht="40.5" customHeight="1" thickTop="1">
      <c r="B4" s="17"/>
      <c r="C4" s="382" t="s">
        <v>29</v>
      </c>
      <c r="D4" s="379"/>
      <c r="E4" s="379"/>
      <c r="F4" s="379"/>
      <c r="G4" s="13" t="s">
        <v>45</v>
      </c>
      <c r="H4" s="379" t="s">
        <v>30</v>
      </c>
      <c r="I4" s="379"/>
      <c r="J4" s="379"/>
      <c r="K4" s="379"/>
      <c r="L4" s="381" t="str">
        <f>'GF Revenue'!L4</f>
        <v>Avg Ann Increase 2007- present</v>
      </c>
      <c r="M4" s="380" t="str">
        <f>'GF Revenue'!M4:Q4</f>
        <v>Assumptions</v>
      </c>
      <c r="N4" s="380"/>
      <c r="O4" s="380"/>
      <c r="P4" s="380"/>
      <c r="Q4" s="380"/>
    </row>
    <row r="5" spans="2:17" ht="12.75">
      <c r="B5" s="17"/>
      <c r="C5" s="3">
        <f>'GF Revenue'!C5</f>
        <v>2007</v>
      </c>
      <c r="D5" s="3">
        <f>'GF Revenue'!D5</f>
        <v>2008</v>
      </c>
      <c r="E5" s="3">
        <f>'GF Revenue'!E5</f>
        <v>2009</v>
      </c>
      <c r="F5" s="3">
        <f>'GF Revenue'!F5</f>
        <v>2010</v>
      </c>
      <c r="G5" s="15">
        <f>'GF Revenue'!G5</f>
        <v>2011</v>
      </c>
      <c r="H5" s="3">
        <f>'GF Revenue'!H5</f>
        <v>2012</v>
      </c>
      <c r="I5" s="3">
        <f>'GF Revenue'!I5</f>
        <v>2013</v>
      </c>
      <c r="J5" s="3">
        <f>'GF Revenue'!J5</f>
        <v>2014</v>
      </c>
      <c r="K5" s="3">
        <f>'GF Revenue'!K5</f>
        <v>2015</v>
      </c>
      <c r="L5" s="381"/>
      <c r="M5" s="3">
        <f>'GF Revenue'!M5</f>
        <v>2012</v>
      </c>
      <c r="N5" s="3">
        <f>'GF Revenue'!N5</f>
        <v>2013</v>
      </c>
      <c r="O5" s="3">
        <f>'GF Revenue'!O5</f>
        <v>2014</v>
      </c>
      <c r="P5" s="3">
        <f>'GF Revenue'!P5</f>
        <v>2015</v>
      </c>
      <c r="Q5" s="3" t="str">
        <f>'GF Revenue'!Q5</f>
        <v>Description</v>
      </c>
    </row>
    <row r="6" spans="1:18" ht="22.5" customHeight="1">
      <c r="A6" s="17" t="s">
        <v>105</v>
      </c>
      <c r="C6" s="76"/>
      <c r="D6" s="76"/>
      <c r="E6" s="76"/>
      <c r="F6" s="76"/>
      <c r="G6" s="77"/>
      <c r="H6" s="23"/>
      <c r="I6" s="23"/>
      <c r="J6" s="23"/>
      <c r="K6" s="23"/>
      <c r="L6" s="78"/>
      <c r="M6" s="43"/>
      <c r="N6" s="44"/>
      <c r="O6" s="44"/>
      <c r="P6" s="44"/>
      <c r="Q6" s="23"/>
      <c r="R6" s="79"/>
    </row>
    <row r="7" spans="2:18" ht="12.75">
      <c r="B7" s="10" t="s">
        <v>64</v>
      </c>
      <c r="C7" s="21"/>
      <c r="D7" s="21"/>
      <c r="E7" s="21"/>
      <c r="F7" s="21"/>
      <c r="G7" s="22"/>
      <c r="H7" s="54">
        <f aca="true" t="shared" si="0" ref="H7:K12">(1+M7)*G7</f>
        <v>0</v>
      </c>
      <c r="I7" s="54">
        <f t="shared" si="0"/>
        <v>0</v>
      </c>
      <c r="J7" s="54">
        <f t="shared" si="0"/>
        <v>0</v>
      </c>
      <c r="K7" s="54">
        <f t="shared" si="0"/>
        <v>0</v>
      </c>
      <c r="L7" s="80" t="str">
        <f aca="true" t="shared" si="1" ref="L7:L14">IF(AND(G7&gt;0,C7&gt;0),(G7/C7)^(1/4)-1,IF(AND(G7&lt;=0,C7&gt;0),(F7/C7)^(1/3)-1,"N/A"))</f>
        <v>N/A</v>
      </c>
      <c r="M7" s="81"/>
      <c r="N7" s="81"/>
      <c r="O7" s="81"/>
      <c r="P7" s="81"/>
      <c r="Q7" s="32"/>
      <c r="R7" s="79"/>
    </row>
    <row r="8" spans="2:18" ht="12.75">
      <c r="B8" s="10" t="s">
        <v>65</v>
      </c>
      <c r="C8" s="30"/>
      <c r="D8" s="30"/>
      <c r="E8" s="30"/>
      <c r="F8" s="30"/>
      <c r="G8" s="82"/>
      <c r="H8" s="23">
        <f t="shared" si="0"/>
        <v>0</v>
      </c>
      <c r="I8" s="23">
        <f t="shared" si="0"/>
        <v>0</v>
      </c>
      <c r="J8" s="23">
        <f t="shared" si="0"/>
        <v>0</v>
      </c>
      <c r="K8" s="23">
        <f t="shared" si="0"/>
        <v>0</v>
      </c>
      <c r="L8" s="80" t="str">
        <f t="shared" si="1"/>
        <v>N/A</v>
      </c>
      <c r="M8" s="81"/>
      <c r="N8" s="81"/>
      <c r="O8" s="81"/>
      <c r="P8" s="81"/>
      <c r="Q8" s="32"/>
      <c r="R8" s="79"/>
    </row>
    <row r="9" spans="2:18" ht="12.75">
      <c r="B9" s="36" t="s">
        <v>66</v>
      </c>
      <c r="C9" s="30"/>
      <c r="D9" s="30"/>
      <c r="E9" s="30"/>
      <c r="F9" s="30"/>
      <c r="G9" s="82"/>
      <c r="H9" s="23">
        <f t="shared" si="0"/>
        <v>0</v>
      </c>
      <c r="I9" s="23">
        <f t="shared" si="0"/>
        <v>0</v>
      </c>
      <c r="J9" s="23">
        <f t="shared" si="0"/>
        <v>0</v>
      </c>
      <c r="K9" s="23">
        <f t="shared" si="0"/>
        <v>0</v>
      </c>
      <c r="L9" s="80" t="str">
        <f t="shared" si="1"/>
        <v>N/A</v>
      </c>
      <c r="M9" s="81"/>
      <c r="N9" s="81"/>
      <c r="O9" s="81"/>
      <c r="P9" s="81"/>
      <c r="Q9" s="32"/>
      <c r="R9" s="79"/>
    </row>
    <row r="10" spans="2:18" ht="12.75">
      <c r="B10" s="10" t="s">
        <v>85</v>
      </c>
      <c r="C10" s="30"/>
      <c r="D10" s="30"/>
      <c r="E10" s="30"/>
      <c r="F10" s="30"/>
      <c r="G10" s="82"/>
      <c r="H10" s="32"/>
      <c r="I10" s="32"/>
      <c r="J10" s="32"/>
      <c r="K10" s="32"/>
      <c r="L10" s="80" t="str">
        <f t="shared" si="1"/>
        <v>N/A</v>
      </c>
      <c r="M10" s="83" t="s">
        <v>84</v>
      </c>
      <c r="N10" s="83" t="s">
        <v>84</v>
      </c>
      <c r="O10" s="83" t="s">
        <v>84</v>
      </c>
      <c r="P10" s="83" t="s">
        <v>84</v>
      </c>
      <c r="Q10" s="84" t="s">
        <v>117</v>
      </c>
      <c r="R10" s="79"/>
    </row>
    <row r="11" spans="2:18" ht="12.75">
      <c r="B11" s="10" t="s">
        <v>67</v>
      </c>
      <c r="C11" s="30"/>
      <c r="D11" s="30"/>
      <c r="E11" s="30"/>
      <c r="F11" s="30"/>
      <c r="G11" s="82"/>
      <c r="H11" s="23">
        <f t="shared" si="0"/>
        <v>0</v>
      </c>
      <c r="I11" s="23">
        <f t="shared" si="0"/>
        <v>0</v>
      </c>
      <c r="J11" s="23">
        <f t="shared" si="0"/>
        <v>0</v>
      </c>
      <c r="K11" s="23">
        <f t="shared" si="0"/>
        <v>0</v>
      </c>
      <c r="L11" s="80" t="str">
        <f t="shared" si="1"/>
        <v>N/A</v>
      </c>
      <c r="M11" s="81"/>
      <c r="N11" s="81"/>
      <c r="O11" s="81"/>
      <c r="P11" s="81"/>
      <c r="Q11" s="32"/>
      <c r="R11" s="79"/>
    </row>
    <row r="12" spans="2:18" ht="12.75">
      <c r="B12" s="10" t="s">
        <v>82</v>
      </c>
      <c r="C12" s="30"/>
      <c r="D12" s="30"/>
      <c r="E12" s="30"/>
      <c r="F12" s="30"/>
      <c r="G12" s="82"/>
      <c r="H12" s="23">
        <f t="shared" si="0"/>
        <v>0</v>
      </c>
      <c r="I12" s="23">
        <f t="shared" si="0"/>
        <v>0</v>
      </c>
      <c r="J12" s="23">
        <f t="shared" si="0"/>
        <v>0</v>
      </c>
      <c r="K12" s="23">
        <f t="shared" si="0"/>
        <v>0</v>
      </c>
      <c r="L12" s="80" t="str">
        <f t="shared" si="1"/>
        <v>N/A</v>
      </c>
      <c r="M12" s="81"/>
      <c r="N12" s="81"/>
      <c r="O12" s="81"/>
      <c r="P12" s="81"/>
      <c r="Q12" s="32"/>
      <c r="R12" s="79"/>
    </row>
    <row r="13" spans="1:18" s="37" customFormat="1" ht="12.75">
      <c r="A13" s="35"/>
      <c r="B13" s="36" t="s">
        <v>83</v>
      </c>
      <c r="C13" s="30"/>
      <c r="D13" s="30"/>
      <c r="E13" s="30"/>
      <c r="F13" s="30"/>
      <c r="G13" s="31"/>
      <c r="H13" s="23">
        <f>(1+M13)*G13</f>
        <v>0</v>
      </c>
      <c r="I13" s="23">
        <f>(1+N13)*H13</f>
        <v>0</v>
      </c>
      <c r="J13" s="23">
        <f>(1+O13)*I13</f>
        <v>0</v>
      </c>
      <c r="K13" s="23">
        <f>(1+P13)*J13</f>
        <v>0</v>
      </c>
      <c r="L13" s="80" t="str">
        <f t="shared" si="1"/>
        <v>N/A</v>
      </c>
      <c r="M13" s="25"/>
      <c r="N13" s="25"/>
      <c r="O13" s="25"/>
      <c r="P13" s="25"/>
      <c r="Q13" s="32"/>
      <c r="R13" s="85"/>
    </row>
    <row r="14" spans="2:18" s="17" customFormat="1" ht="12.75">
      <c r="B14" s="78" t="s">
        <v>138</v>
      </c>
      <c r="C14" s="40">
        <f aca="true" t="shared" si="2" ref="C14:K14">SUM(C7:C13)</f>
        <v>0</v>
      </c>
      <c r="D14" s="40">
        <f t="shared" si="2"/>
        <v>0</v>
      </c>
      <c r="E14" s="40">
        <f t="shared" si="2"/>
        <v>0</v>
      </c>
      <c r="F14" s="40">
        <f t="shared" si="2"/>
        <v>0</v>
      </c>
      <c r="G14" s="86">
        <f t="shared" si="2"/>
        <v>0</v>
      </c>
      <c r="H14" s="40">
        <f t="shared" si="2"/>
        <v>0</v>
      </c>
      <c r="I14" s="40">
        <f t="shared" si="2"/>
        <v>0</v>
      </c>
      <c r="J14" s="40">
        <f t="shared" si="2"/>
        <v>0</v>
      </c>
      <c r="K14" s="40">
        <f t="shared" si="2"/>
        <v>0</v>
      </c>
      <c r="L14" s="87" t="str">
        <f t="shared" si="1"/>
        <v>N/A</v>
      </c>
      <c r="M14" s="43">
        <f>IF(G14&lt;=0,"",(H14-G14)/G14)</f>
      </c>
      <c r="N14" s="43">
        <f>IF(H14&lt;=0,"",(I14-H14)/H14)</f>
      </c>
      <c r="O14" s="43">
        <f>IF(I14&lt;=0,"",(J14-I14)/I14)</f>
      </c>
      <c r="P14" s="43">
        <f>IF(J14&lt;=0,"",(K14-J14)/J14)</f>
      </c>
      <c r="Q14" s="88"/>
      <c r="R14" s="89"/>
    </row>
    <row r="15" spans="2:18" s="37" customFormat="1" ht="12.75">
      <c r="B15" s="10"/>
      <c r="C15" s="90"/>
      <c r="D15" s="90"/>
      <c r="E15" s="90"/>
      <c r="F15" s="90"/>
      <c r="G15" s="91"/>
      <c r="H15" s="23"/>
      <c r="I15" s="23"/>
      <c r="J15" s="23"/>
      <c r="K15" s="23"/>
      <c r="L15" s="80"/>
      <c r="M15" s="92"/>
      <c r="N15" s="92"/>
      <c r="O15" s="92"/>
      <c r="P15" s="92"/>
      <c r="Q15" s="93"/>
      <c r="R15" s="85"/>
    </row>
    <row r="16" spans="1:18" ht="12.75">
      <c r="A16" s="17" t="s">
        <v>131</v>
      </c>
      <c r="C16" s="76"/>
      <c r="D16" s="76"/>
      <c r="E16" s="76"/>
      <c r="F16" s="76"/>
      <c r="G16" s="77"/>
      <c r="H16" s="23"/>
      <c r="I16" s="23"/>
      <c r="J16" s="23"/>
      <c r="K16" s="23"/>
      <c r="L16" s="87"/>
      <c r="M16" s="43"/>
      <c r="N16" s="44"/>
      <c r="O16" s="44"/>
      <c r="P16" s="44"/>
      <c r="Q16" s="23"/>
      <c r="R16" s="79"/>
    </row>
    <row r="17" spans="1:18" ht="12.75">
      <c r="A17" s="28"/>
      <c r="B17" s="10" t="s">
        <v>5</v>
      </c>
      <c r="C17" s="21"/>
      <c r="D17" s="21"/>
      <c r="E17" s="21"/>
      <c r="F17" s="21"/>
      <c r="G17" s="22"/>
      <c r="H17" s="54">
        <f>(1+M17)*G17</f>
        <v>0</v>
      </c>
      <c r="I17" s="54">
        <f>(1+N17)*H17</f>
        <v>0</v>
      </c>
      <c r="J17" s="54">
        <f>(1+O17)*I17</f>
        <v>0</v>
      </c>
      <c r="K17" s="54">
        <f>(1+P17)*J17</f>
        <v>0</v>
      </c>
      <c r="L17" s="80" t="str">
        <f aca="true" t="shared" si="3" ref="L17:L29">IF(AND(G17&gt;0,C17&gt;0),(G17/C17)^(1/4)-1,IF(AND(G17&lt;=0,C17&gt;0),(F17/C17)^(1/3)-1,"N/A"))</f>
        <v>N/A</v>
      </c>
      <c r="M17" s="81"/>
      <c r="N17" s="81"/>
      <c r="O17" s="81"/>
      <c r="P17" s="81"/>
      <c r="Q17" s="32"/>
      <c r="R17" s="79"/>
    </row>
    <row r="18" spans="1:18" ht="12.75">
      <c r="A18" s="28"/>
      <c r="B18" s="10" t="s">
        <v>6</v>
      </c>
      <c r="C18" s="30"/>
      <c r="D18" s="30"/>
      <c r="E18" s="30"/>
      <c r="F18" s="30"/>
      <c r="G18" s="82"/>
      <c r="H18" s="23">
        <f aca="true" t="shared" si="4" ref="H18:H24">(1+M18)*G18</f>
        <v>0</v>
      </c>
      <c r="I18" s="23">
        <f aca="true" t="shared" si="5" ref="I18:I24">(1+N18)*H18</f>
        <v>0</v>
      </c>
      <c r="J18" s="23">
        <f aca="true" t="shared" si="6" ref="J18:J24">(1+O18)*I18</f>
        <v>0</v>
      </c>
      <c r="K18" s="23">
        <f aca="true" t="shared" si="7" ref="K18:K24">(1+P18)*J18</f>
        <v>0</v>
      </c>
      <c r="L18" s="80" t="str">
        <f t="shared" si="3"/>
        <v>N/A</v>
      </c>
      <c r="M18" s="81"/>
      <c r="N18" s="81"/>
      <c r="O18" s="81"/>
      <c r="P18" s="81"/>
      <c r="Q18" s="32"/>
      <c r="R18" s="79"/>
    </row>
    <row r="19" spans="1:18" ht="12.75">
      <c r="A19" s="28"/>
      <c r="B19" s="10" t="s">
        <v>7</v>
      </c>
      <c r="C19" s="30"/>
      <c r="D19" s="30"/>
      <c r="E19" s="30"/>
      <c r="F19" s="30"/>
      <c r="G19" s="82"/>
      <c r="H19" s="23">
        <f t="shared" si="4"/>
        <v>0</v>
      </c>
      <c r="I19" s="23">
        <f t="shared" si="5"/>
        <v>0</v>
      </c>
      <c r="J19" s="23">
        <f t="shared" si="6"/>
        <v>0</v>
      </c>
      <c r="K19" s="23">
        <f t="shared" si="7"/>
        <v>0</v>
      </c>
      <c r="L19" s="80" t="str">
        <f t="shared" si="3"/>
        <v>N/A</v>
      </c>
      <c r="M19" s="81"/>
      <c r="N19" s="81"/>
      <c r="O19" s="81"/>
      <c r="P19" s="81"/>
      <c r="Q19" s="32"/>
      <c r="R19" s="79"/>
    </row>
    <row r="20" spans="1:18" ht="12.75">
      <c r="A20" s="28"/>
      <c r="B20" s="10" t="s">
        <v>8</v>
      </c>
      <c r="C20" s="30"/>
      <c r="D20" s="30"/>
      <c r="E20" s="30"/>
      <c r="F20" s="30"/>
      <c r="G20" s="82"/>
      <c r="H20" s="23">
        <f t="shared" si="4"/>
        <v>0</v>
      </c>
      <c r="I20" s="23">
        <f t="shared" si="5"/>
        <v>0</v>
      </c>
      <c r="J20" s="23">
        <f t="shared" si="6"/>
        <v>0</v>
      </c>
      <c r="K20" s="23">
        <f t="shared" si="7"/>
        <v>0</v>
      </c>
      <c r="L20" s="80" t="str">
        <f t="shared" si="3"/>
        <v>N/A</v>
      </c>
      <c r="M20" s="81"/>
      <c r="N20" s="81"/>
      <c r="O20" s="81"/>
      <c r="P20" s="81"/>
      <c r="Q20" s="32"/>
      <c r="R20" s="79"/>
    </row>
    <row r="21" spans="1:18" ht="12.75">
      <c r="A21" s="28"/>
      <c r="B21" s="10" t="s">
        <v>22</v>
      </c>
      <c r="C21" s="30"/>
      <c r="D21" s="30"/>
      <c r="E21" s="30"/>
      <c r="F21" s="30"/>
      <c r="G21" s="82"/>
      <c r="H21" s="23">
        <f t="shared" si="4"/>
        <v>0</v>
      </c>
      <c r="I21" s="23">
        <f t="shared" si="5"/>
        <v>0</v>
      </c>
      <c r="J21" s="23">
        <f t="shared" si="6"/>
        <v>0</v>
      </c>
      <c r="K21" s="23">
        <f t="shared" si="7"/>
        <v>0</v>
      </c>
      <c r="L21" s="80" t="str">
        <f t="shared" si="3"/>
        <v>N/A</v>
      </c>
      <c r="M21" s="81"/>
      <c r="N21" s="81"/>
      <c r="O21" s="81"/>
      <c r="P21" s="81"/>
      <c r="Q21" s="32"/>
      <c r="R21" s="79"/>
    </row>
    <row r="22" spans="1:18" ht="12.75">
      <c r="A22" s="28"/>
      <c r="B22" s="10" t="s">
        <v>9</v>
      </c>
      <c r="C22" s="30"/>
      <c r="D22" s="30"/>
      <c r="E22" s="30"/>
      <c r="F22" s="30"/>
      <c r="G22" s="82"/>
      <c r="H22" s="23">
        <f t="shared" si="4"/>
        <v>0</v>
      </c>
      <c r="I22" s="23">
        <f t="shared" si="5"/>
        <v>0</v>
      </c>
      <c r="J22" s="23">
        <f t="shared" si="6"/>
        <v>0</v>
      </c>
      <c r="K22" s="23">
        <f t="shared" si="7"/>
        <v>0</v>
      </c>
      <c r="L22" s="80" t="str">
        <f t="shared" si="3"/>
        <v>N/A</v>
      </c>
      <c r="M22" s="81"/>
      <c r="N22" s="81"/>
      <c r="O22" s="81"/>
      <c r="P22" s="81"/>
      <c r="Q22" s="32"/>
      <c r="R22" s="79"/>
    </row>
    <row r="23" spans="1:18" ht="12.75">
      <c r="A23" s="28"/>
      <c r="B23" s="46" t="s">
        <v>10</v>
      </c>
      <c r="C23" s="30"/>
      <c r="D23" s="30"/>
      <c r="E23" s="30"/>
      <c r="F23" s="30"/>
      <c r="G23" s="82"/>
      <c r="H23" s="23">
        <f t="shared" si="4"/>
        <v>0</v>
      </c>
      <c r="I23" s="23">
        <f t="shared" si="5"/>
        <v>0</v>
      </c>
      <c r="J23" s="23">
        <f t="shared" si="6"/>
        <v>0</v>
      </c>
      <c r="K23" s="23">
        <f t="shared" si="7"/>
        <v>0</v>
      </c>
      <c r="L23" s="80" t="str">
        <f t="shared" si="3"/>
        <v>N/A</v>
      </c>
      <c r="M23" s="81"/>
      <c r="N23" s="81"/>
      <c r="O23" s="81"/>
      <c r="P23" s="81"/>
      <c r="Q23" s="32"/>
      <c r="R23" s="79"/>
    </row>
    <row r="24" spans="1:18" ht="12.75">
      <c r="A24" s="28"/>
      <c r="B24" s="46" t="s">
        <v>13</v>
      </c>
      <c r="C24" s="30"/>
      <c r="D24" s="30"/>
      <c r="E24" s="30"/>
      <c r="F24" s="30"/>
      <c r="G24" s="82"/>
      <c r="H24" s="23">
        <f t="shared" si="4"/>
        <v>0</v>
      </c>
      <c r="I24" s="23">
        <f t="shared" si="5"/>
        <v>0</v>
      </c>
      <c r="J24" s="23">
        <f t="shared" si="6"/>
        <v>0</v>
      </c>
      <c r="K24" s="23">
        <f t="shared" si="7"/>
        <v>0</v>
      </c>
      <c r="L24" s="80" t="str">
        <f t="shared" si="3"/>
        <v>N/A</v>
      </c>
      <c r="M24" s="81"/>
      <c r="N24" s="81"/>
      <c r="O24" s="81"/>
      <c r="P24" s="81"/>
      <c r="Q24" s="32"/>
      <c r="R24" s="79"/>
    </row>
    <row r="25" spans="2:18" ht="12.75">
      <c r="B25" s="10" t="s">
        <v>132</v>
      </c>
      <c r="C25" s="30"/>
      <c r="D25" s="30"/>
      <c r="E25" s="30"/>
      <c r="F25" s="30"/>
      <c r="G25" s="82"/>
      <c r="H25" s="32"/>
      <c r="I25" s="32"/>
      <c r="J25" s="32"/>
      <c r="K25" s="32"/>
      <c r="L25" s="80" t="str">
        <f t="shared" si="3"/>
        <v>N/A</v>
      </c>
      <c r="M25" s="83" t="s">
        <v>84</v>
      </c>
      <c r="N25" s="83" t="s">
        <v>84</v>
      </c>
      <c r="O25" s="83" t="s">
        <v>84</v>
      </c>
      <c r="P25" s="83" t="s">
        <v>84</v>
      </c>
      <c r="Q25" s="84" t="s">
        <v>117</v>
      </c>
      <c r="R25" s="79"/>
    </row>
    <row r="26" spans="2:18" ht="12.75">
      <c r="B26" s="10" t="s">
        <v>100</v>
      </c>
      <c r="C26" s="30"/>
      <c r="D26" s="30"/>
      <c r="E26" s="30"/>
      <c r="F26" s="30"/>
      <c r="G26" s="82"/>
      <c r="H26" s="23">
        <f aca="true" t="shared" si="8" ref="H26:K28">(1+M26)*G26</f>
        <v>0</v>
      </c>
      <c r="I26" s="23">
        <f t="shared" si="8"/>
        <v>0</v>
      </c>
      <c r="J26" s="23">
        <f t="shared" si="8"/>
        <v>0</v>
      </c>
      <c r="K26" s="23">
        <f t="shared" si="8"/>
        <v>0</v>
      </c>
      <c r="L26" s="80" t="str">
        <f t="shared" si="3"/>
        <v>N/A</v>
      </c>
      <c r="M26" s="81"/>
      <c r="N26" s="81"/>
      <c r="O26" s="81"/>
      <c r="P26" s="81"/>
      <c r="Q26" s="32"/>
      <c r="R26" s="79"/>
    </row>
    <row r="27" spans="1:18" s="37" customFormat="1" ht="12.75">
      <c r="A27" s="35"/>
      <c r="B27" s="36" t="s">
        <v>83</v>
      </c>
      <c r="C27" s="30"/>
      <c r="D27" s="30"/>
      <c r="E27" s="30"/>
      <c r="F27" s="30"/>
      <c r="G27" s="82"/>
      <c r="H27" s="23">
        <f t="shared" si="8"/>
        <v>0</v>
      </c>
      <c r="I27" s="23">
        <f t="shared" si="8"/>
        <v>0</v>
      </c>
      <c r="J27" s="23">
        <f t="shared" si="8"/>
        <v>0</v>
      </c>
      <c r="K27" s="23">
        <f t="shared" si="8"/>
        <v>0</v>
      </c>
      <c r="L27" s="80" t="str">
        <f t="shared" si="3"/>
        <v>N/A</v>
      </c>
      <c r="M27" s="81"/>
      <c r="N27" s="81"/>
      <c r="O27" s="81"/>
      <c r="P27" s="81"/>
      <c r="Q27" s="32"/>
      <c r="R27" s="85"/>
    </row>
    <row r="28" spans="1:18" ht="12.75">
      <c r="A28" s="28"/>
      <c r="B28" s="46" t="s">
        <v>17</v>
      </c>
      <c r="C28" s="30"/>
      <c r="D28" s="30"/>
      <c r="E28" s="30"/>
      <c r="F28" s="30"/>
      <c r="G28" s="82"/>
      <c r="H28" s="23">
        <f t="shared" si="8"/>
        <v>0</v>
      </c>
      <c r="I28" s="23">
        <f t="shared" si="8"/>
        <v>0</v>
      </c>
      <c r="J28" s="23">
        <f t="shared" si="8"/>
        <v>0</v>
      </c>
      <c r="K28" s="23">
        <f t="shared" si="8"/>
        <v>0</v>
      </c>
      <c r="L28" s="80" t="str">
        <f t="shared" si="3"/>
        <v>N/A</v>
      </c>
      <c r="M28" s="25"/>
      <c r="N28" s="25"/>
      <c r="O28" s="25"/>
      <c r="P28" s="25"/>
      <c r="Q28" s="32"/>
      <c r="R28" s="79"/>
    </row>
    <row r="29" spans="2:18" s="17" customFormat="1" ht="12.75">
      <c r="B29" s="78" t="s">
        <v>68</v>
      </c>
      <c r="C29" s="30"/>
      <c r="D29" s="30"/>
      <c r="E29" s="30"/>
      <c r="F29" s="30"/>
      <c r="G29" s="82"/>
      <c r="H29" s="40">
        <f>SUM(H17:H28)</f>
        <v>0</v>
      </c>
      <c r="I29" s="40">
        <f>SUM(I17:I28)</f>
        <v>0</v>
      </c>
      <c r="J29" s="40">
        <f>SUM(J17:J28)</f>
        <v>0</v>
      </c>
      <c r="K29" s="40">
        <f>SUM(K17:K28)</f>
        <v>0</v>
      </c>
      <c r="L29" s="87" t="str">
        <f t="shared" si="3"/>
        <v>N/A</v>
      </c>
      <c r="M29" s="43">
        <f>IF(G29&lt;=0,"",(H29-G29)/G29)</f>
      </c>
      <c r="N29" s="43">
        <f>IF(H29&lt;=0,"",(I29-H29)/H29)</f>
      </c>
      <c r="O29" s="43">
        <f>IF(I29&lt;=0,"",(J29-I29)/I29)</f>
      </c>
      <c r="P29" s="43">
        <f>IF(J29&lt;=0,"",(K29-J29)/J29)</f>
      </c>
      <c r="Q29" s="88"/>
      <c r="R29" s="89"/>
    </row>
    <row r="30" ht="12.75">
      <c r="G30" s="94"/>
    </row>
    <row r="31" spans="1:17" s="100" customFormat="1" ht="30" customHeight="1" thickBot="1">
      <c r="A31" s="383" t="s">
        <v>181</v>
      </c>
      <c r="B31" s="383"/>
      <c r="C31" s="97">
        <f aca="true" t="shared" si="9" ref="C31:K31">C14-C29</f>
        <v>0</v>
      </c>
      <c r="D31" s="97">
        <f t="shared" si="9"/>
        <v>0</v>
      </c>
      <c r="E31" s="97">
        <f t="shared" si="9"/>
        <v>0</v>
      </c>
      <c r="F31" s="97">
        <f t="shared" si="9"/>
        <v>0</v>
      </c>
      <c r="G31" s="98">
        <f t="shared" si="9"/>
        <v>0</v>
      </c>
      <c r="H31" s="97">
        <f t="shared" si="9"/>
        <v>0</v>
      </c>
      <c r="I31" s="97">
        <f t="shared" si="9"/>
        <v>0</v>
      </c>
      <c r="J31" s="97">
        <f t="shared" si="9"/>
        <v>0</v>
      </c>
      <c r="K31" s="97">
        <f t="shared" si="9"/>
        <v>0</v>
      </c>
      <c r="L31" s="99">
        <f>IF(K31&gt;(K14*0.01),"{Note: By object expenses higher than by function}",IF(K31&lt;-(K14*0.01),"{Note: By function expenses higher than by object}",""))</f>
      </c>
      <c r="M31" s="54"/>
      <c r="N31" s="54"/>
      <c r="O31" s="54"/>
      <c r="P31" s="54"/>
      <c r="Q31" s="97"/>
    </row>
    <row r="32" spans="1:2" ht="13.5" customHeight="1" thickTop="1">
      <c r="A32" s="96"/>
      <c r="B32" s="96"/>
    </row>
    <row r="33" spans="1:7" ht="12.75">
      <c r="A33" s="37" t="str">
        <f>'GF Revenue'!A33</f>
        <v>* Required by AIM legislation.</v>
      </c>
      <c r="D33" s="95"/>
      <c r="E33" s="95"/>
      <c r="F33" s="95"/>
      <c r="G33" s="95"/>
    </row>
    <row r="34" spans="4:8" ht="12.75">
      <c r="D34" s="80"/>
      <c r="E34" s="80"/>
      <c r="F34" s="80"/>
      <c r="G34" s="80"/>
      <c r="H34" s="80"/>
    </row>
    <row r="35" spans="4:8" ht="12.75">
      <c r="D35" s="80"/>
      <c r="E35" s="80"/>
      <c r="F35" s="80"/>
      <c r="G35" s="80"/>
      <c r="H35" s="80"/>
    </row>
    <row r="36" spans="4:8" ht="12.75">
      <c r="D36" s="80"/>
      <c r="E36" s="80"/>
      <c r="F36" s="80"/>
      <c r="G36" s="80"/>
      <c r="H36" s="80"/>
    </row>
    <row r="37" spans="4:8" ht="12.75">
      <c r="D37" s="80"/>
      <c r="E37" s="80"/>
      <c r="F37" s="80"/>
      <c r="G37" s="80"/>
      <c r="H37" s="80"/>
    </row>
    <row r="38" spans="4:8" ht="12.75">
      <c r="D38" s="80"/>
      <c r="E38" s="80"/>
      <c r="F38" s="80"/>
      <c r="G38" s="80"/>
      <c r="H38" s="80"/>
    </row>
    <row r="39" spans="4:8" ht="12.75">
      <c r="D39" s="80"/>
      <c r="E39" s="80"/>
      <c r="F39" s="80"/>
      <c r="G39" s="80"/>
      <c r="H39" s="80"/>
    </row>
    <row r="40" spans="2:8" ht="12.75">
      <c r="B40" s="46"/>
      <c r="D40" s="80"/>
      <c r="E40" s="80"/>
      <c r="F40" s="80"/>
      <c r="G40" s="80"/>
      <c r="H40" s="80"/>
    </row>
    <row r="41" spans="2:8" ht="12.75">
      <c r="B41" s="46"/>
      <c r="D41" s="80"/>
      <c r="E41" s="80"/>
      <c r="F41" s="80"/>
      <c r="G41" s="80"/>
      <c r="H41" s="80"/>
    </row>
    <row r="42" spans="2:8" ht="12.75">
      <c r="B42" s="46"/>
      <c r="D42" s="80"/>
      <c r="E42" s="80"/>
      <c r="F42" s="80"/>
      <c r="G42" s="80"/>
      <c r="H42" s="80"/>
    </row>
    <row r="43" spans="4:8" ht="12.75">
      <c r="D43" s="80"/>
      <c r="E43" s="80"/>
      <c r="F43" s="80"/>
      <c r="G43" s="80"/>
      <c r="H43" s="80"/>
    </row>
    <row r="44" spans="2:8" ht="12.75">
      <c r="B44" s="36"/>
      <c r="D44" s="80"/>
      <c r="E44" s="80"/>
      <c r="F44" s="80"/>
      <c r="G44" s="80"/>
      <c r="H44" s="80"/>
    </row>
    <row r="45" spans="2:8" ht="12.75">
      <c r="B45" s="46"/>
      <c r="D45" s="80"/>
      <c r="E45" s="80"/>
      <c r="F45" s="80"/>
      <c r="G45" s="80"/>
      <c r="H45" s="80"/>
    </row>
    <row r="46" spans="4:8" ht="12.75">
      <c r="D46" s="80"/>
      <c r="E46" s="80"/>
      <c r="F46" s="80"/>
      <c r="G46" s="80"/>
      <c r="H46" s="80"/>
    </row>
    <row r="47" spans="4:7" ht="12.75">
      <c r="D47" s="80"/>
      <c r="E47" s="80"/>
      <c r="F47" s="80"/>
      <c r="G47" s="80"/>
    </row>
  </sheetData>
  <sheetProtection/>
  <mergeCells count="5">
    <mergeCell ref="C4:F4"/>
    <mergeCell ref="M4:Q4"/>
    <mergeCell ref="H4:K4"/>
    <mergeCell ref="A31:B31"/>
    <mergeCell ref="L4:L5"/>
  </mergeCells>
  <printOptions/>
  <pageMargins left="0.17" right="0.16" top="0.4" bottom="0.61" header="0.5" footer="0.24"/>
  <pageSetup fitToHeight="1" fitToWidth="1" horizontalDpi="600" verticalDpi="600" orientation="landscape" paperSize="5" scale="96" r:id="rId3"/>
  <headerFooter alignWithMargins="0">
    <oddFooter>&amp;C&amp;"Times New Roman,Regular"&amp;A</oddFooter>
  </headerFooter>
  <legacyDrawing r:id="rId2"/>
</worksheet>
</file>

<file path=xl/worksheets/sheet5.xml><?xml version="1.0" encoding="utf-8"?>
<worksheet xmlns="http://schemas.openxmlformats.org/spreadsheetml/2006/main" xmlns:r="http://schemas.openxmlformats.org/officeDocument/2006/relationships">
  <sheetPr>
    <tabColor indexed="47"/>
    <pageSetUpPr fitToPage="1"/>
  </sheetPr>
  <dimension ref="A1:M112"/>
  <sheetViews>
    <sheetView zoomScalePageLayoutView="0" workbookViewId="0" topLeftCell="A1">
      <selection activeCell="C11" sqref="C11"/>
    </sheetView>
  </sheetViews>
  <sheetFormatPr defaultColWidth="9.7109375" defaultRowHeight="12.75"/>
  <cols>
    <col min="1" max="1" width="4.28125" style="1" customWidth="1"/>
    <col min="2" max="2" width="55.57421875" style="1" customWidth="1"/>
    <col min="3" max="3" width="11.57421875" style="1" customWidth="1"/>
    <col min="4" max="5" width="11.00390625" style="1" bestFit="1" customWidth="1"/>
    <col min="6" max="6" width="9.57421875" style="1" bestFit="1" customWidth="1"/>
    <col min="7" max="9" width="11.00390625" style="1" bestFit="1" customWidth="1"/>
    <col min="10" max="11" width="12.00390625" style="1" bestFit="1" customWidth="1"/>
    <col min="12" max="12" width="0.9921875" style="1" customWidth="1"/>
    <col min="13" max="13" width="9.7109375" style="1" customWidth="1"/>
    <col min="14" max="14" width="3.140625" style="1" customWidth="1"/>
    <col min="15" max="16384" width="9.7109375" style="1" customWidth="1"/>
  </cols>
  <sheetData>
    <row r="1" s="101" customFormat="1" ht="15.75">
      <c r="A1" s="8" t="str">
        <f>IF('GF Revenue'!A1="{ENTER NAME OF CITY HERE}","{Enter Name of City on GF Revenue Page}",'GF Revenue'!A1)</f>
        <v>{Enter Name of City on GF Revenue Page}</v>
      </c>
    </row>
    <row r="2" spans="1:3" s="101" customFormat="1" ht="15.75">
      <c r="A2" s="8" t="str">
        <f>'GF Revenue'!A2</f>
        <v>Four Year Financial Plan, Fiscal Years</v>
      </c>
      <c r="B2" s="7"/>
      <c r="C2" s="8" t="str">
        <f>'GF Revenue'!D2</f>
        <v>2012-2015</v>
      </c>
    </row>
    <row r="3" s="101" customFormat="1" ht="15.75">
      <c r="A3" s="102" t="s">
        <v>112</v>
      </c>
    </row>
    <row r="4" s="101" customFormat="1" ht="16.5" thickBot="1">
      <c r="A4" s="102"/>
    </row>
    <row r="5" spans="1:11" s="10" customFormat="1" ht="13.5" thickTop="1">
      <c r="A5" s="72"/>
      <c r="B5" s="103"/>
      <c r="C5" s="384" t="s">
        <v>29</v>
      </c>
      <c r="D5" s="385"/>
      <c r="E5" s="385"/>
      <c r="F5" s="385"/>
      <c r="G5" s="104" t="s">
        <v>45</v>
      </c>
      <c r="H5" s="385" t="s">
        <v>30</v>
      </c>
      <c r="I5" s="385"/>
      <c r="J5" s="385"/>
      <c r="K5" s="386"/>
    </row>
    <row r="6" spans="2:11" s="105" customFormat="1" ht="12.75">
      <c r="B6" s="106"/>
      <c r="C6" s="107">
        <f>'GF Revenue'!C5</f>
        <v>2007</v>
      </c>
      <c r="D6" s="107">
        <f>'GF Revenue'!D5</f>
        <v>2008</v>
      </c>
      <c r="E6" s="107">
        <f>'GF Revenue'!E5</f>
        <v>2009</v>
      </c>
      <c r="F6" s="107">
        <f>'GF Revenue'!F5</f>
        <v>2010</v>
      </c>
      <c r="G6" s="108">
        <f>'GF Revenue'!G5</f>
        <v>2011</v>
      </c>
      <c r="H6" s="107">
        <f>'GF Revenue'!H5</f>
        <v>2012</v>
      </c>
      <c r="I6" s="107">
        <f>'GF Revenue'!I5</f>
        <v>2013</v>
      </c>
      <c r="J6" s="107">
        <f>'GF Revenue'!J5</f>
        <v>2014</v>
      </c>
      <c r="K6" s="107">
        <f>'GF Revenue'!K5</f>
        <v>2015</v>
      </c>
    </row>
    <row r="7" spans="2:11" s="105" customFormat="1" ht="12.75">
      <c r="B7" s="106"/>
      <c r="C7" s="107"/>
      <c r="D7" s="107"/>
      <c r="E7" s="107"/>
      <c r="F7" s="107"/>
      <c r="G7" s="109"/>
      <c r="H7" s="107"/>
      <c r="I7" s="107"/>
      <c r="J7" s="107"/>
      <c r="K7" s="107"/>
    </row>
    <row r="8" spans="1:11" s="112" customFormat="1" ht="12.75">
      <c r="A8" s="387" t="s">
        <v>53</v>
      </c>
      <c r="B8" s="387"/>
      <c r="C8" s="110">
        <f>'GF Revenue'!C18-'GF Expenses'!C14</f>
        <v>0</v>
      </c>
      <c r="D8" s="110">
        <f>'GF Revenue'!D18-'GF Expenses'!D14</f>
        <v>0</v>
      </c>
      <c r="E8" s="110">
        <f>'GF Revenue'!E18-'GF Expenses'!E14</f>
        <v>0</v>
      </c>
      <c r="F8" s="110">
        <f>'GF Revenue'!F18-'GF Expenses'!F14</f>
        <v>0</v>
      </c>
      <c r="G8" s="111">
        <f>'GF Revenue'!G18-'GF Expenses'!G14</f>
        <v>0</v>
      </c>
      <c r="H8" s="110">
        <f>'GF Revenue'!H18-'GF Expenses'!H14</f>
        <v>0</v>
      </c>
      <c r="I8" s="110">
        <f>'GF Revenue'!I18-'GF Expenses'!I14</f>
        <v>0</v>
      </c>
      <c r="J8" s="110">
        <f>'GF Revenue'!J18-'GF Expenses'!J14</f>
        <v>0</v>
      </c>
      <c r="K8" s="110">
        <f>'GF Revenue'!K18-'GF Expenses'!K14</f>
        <v>0</v>
      </c>
    </row>
    <row r="9" spans="1:12" s="10" customFormat="1" ht="12.75">
      <c r="A9" s="72"/>
      <c r="B9" s="72"/>
      <c r="C9" s="113"/>
      <c r="D9" s="113"/>
      <c r="E9" s="113"/>
      <c r="F9" s="113"/>
      <c r="G9" s="114"/>
      <c r="H9" s="113"/>
      <c r="I9" s="113"/>
      <c r="J9" s="113"/>
      <c r="K9" s="113"/>
      <c r="L9" s="79"/>
    </row>
    <row r="10" spans="1:12" s="10" customFormat="1" ht="12.75">
      <c r="A10" s="103" t="s">
        <v>106</v>
      </c>
      <c r="B10" s="72"/>
      <c r="C10" s="113"/>
      <c r="D10" s="113"/>
      <c r="E10" s="113"/>
      <c r="F10" s="113"/>
      <c r="G10" s="114"/>
      <c r="H10" s="113"/>
      <c r="I10" s="113"/>
      <c r="J10" s="113"/>
      <c r="K10" s="113"/>
      <c r="L10" s="79"/>
    </row>
    <row r="11" spans="2:11" s="70" customFormat="1" ht="12.75">
      <c r="B11" s="115" t="s">
        <v>44</v>
      </c>
      <c r="C11" s="116"/>
      <c r="D11" s="116"/>
      <c r="E11" s="116"/>
      <c r="F11" s="116"/>
      <c r="G11" s="117"/>
      <c r="H11" s="118">
        <f>G12</f>
        <v>0</v>
      </c>
      <c r="I11" s="118">
        <f>H12</f>
        <v>0</v>
      </c>
      <c r="J11" s="118">
        <f>I12</f>
        <v>0</v>
      </c>
      <c r="K11" s="118">
        <f>J12</f>
        <v>0</v>
      </c>
    </row>
    <row r="12" spans="1:12" s="10" customFormat="1" ht="12.75">
      <c r="A12" s="72"/>
      <c r="B12" s="119" t="s">
        <v>42</v>
      </c>
      <c r="C12" s="120"/>
      <c r="D12" s="120"/>
      <c r="E12" s="120"/>
      <c r="F12" s="120"/>
      <c r="G12" s="121"/>
      <c r="H12" s="113">
        <f>H8+H11</f>
        <v>0</v>
      </c>
      <c r="I12" s="113">
        <f>I8+I11</f>
        <v>0</v>
      </c>
      <c r="J12" s="113">
        <f>J8+J11</f>
        <v>0</v>
      </c>
      <c r="K12" s="113">
        <f>K8+K11</f>
        <v>0</v>
      </c>
      <c r="L12" s="113">
        <f>L8+L11</f>
        <v>0</v>
      </c>
    </row>
    <row r="13" spans="1:12" s="37" customFormat="1" ht="12.75">
      <c r="A13" s="122"/>
      <c r="B13" s="72" t="s">
        <v>174</v>
      </c>
      <c r="C13" s="120"/>
      <c r="D13" s="120"/>
      <c r="E13" s="120"/>
      <c r="F13" s="120"/>
      <c r="G13" s="123"/>
      <c r="H13" s="124"/>
      <c r="I13" s="124"/>
      <c r="J13" s="124"/>
      <c r="K13" s="124"/>
      <c r="L13" s="85"/>
    </row>
    <row r="14" spans="1:12" s="37" customFormat="1" ht="12.75">
      <c r="A14" s="122"/>
      <c r="B14" s="72" t="s">
        <v>175</v>
      </c>
      <c r="C14" s="120"/>
      <c r="D14" s="120"/>
      <c r="E14" s="120"/>
      <c r="F14" s="120"/>
      <c r="G14" s="123"/>
      <c r="H14" s="125"/>
      <c r="I14" s="125"/>
      <c r="J14" s="125"/>
      <c r="K14" s="125"/>
      <c r="L14" s="85"/>
    </row>
    <row r="15" spans="1:12" s="37" customFormat="1" ht="12.75">
      <c r="A15" s="122"/>
      <c r="B15" s="126" t="s">
        <v>176</v>
      </c>
      <c r="C15" s="116"/>
      <c r="D15" s="120"/>
      <c r="E15" s="120"/>
      <c r="F15" s="120"/>
      <c r="G15" s="123"/>
      <c r="H15" s="125"/>
      <c r="I15" s="125"/>
      <c r="J15" s="125"/>
      <c r="K15" s="125"/>
      <c r="L15" s="85"/>
    </row>
    <row r="16" spans="2:13" s="110" customFormat="1" ht="26.25" thickBot="1">
      <c r="B16" s="127" t="s">
        <v>178</v>
      </c>
      <c r="C16" s="128"/>
      <c r="D16" s="128"/>
      <c r="E16" s="128"/>
      <c r="F16" s="128"/>
      <c r="G16" s="129"/>
      <c r="H16" s="130">
        <f>IF(AND('GF Expenses'!$C$14&gt;0,'GF Expenses'!$D$14&gt;0,'GF Expenses'!$E$14&gt;0,'GF Expenses'!$F$14&gt;0),H12-(H13+H14+H15),0)</f>
        <v>0</v>
      </c>
      <c r="I16" s="130">
        <f>IF(AND('GF Expenses'!$C$14&gt;0,'GF Expenses'!$D$14&gt;0,'GF Expenses'!$E$14&gt;0,'GF Expenses'!$F$14&gt;0),I12-(I13+I14+I15),0)</f>
        <v>0</v>
      </c>
      <c r="J16" s="130">
        <f>IF(AND('GF Expenses'!$C$14&gt;0,'GF Expenses'!$D$14&gt;0,'GF Expenses'!$E$14&gt;0,'GF Expenses'!$F$14&gt;0),J12-(J13+J14+J15),0)</f>
        <v>0</v>
      </c>
      <c r="K16" s="130">
        <f>IF(AND('GF Expenses'!$C$14&gt;0,'GF Expenses'!$D$14&gt;0,'GF Expenses'!$E$14&gt;0,'GF Expenses'!$F$14&gt;0),K12-(K13+K14+K15),0)</f>
        <v>0</v>
      </c>
      <c r="M16" s="131"/>
    </row>
    <row r="17" spans="1:11" s="135" customFormat="1" ht="13.5" thickTop="1">
      <c r="A17" s="132"/>
      <c r="B17" s="133"/>
      <c r="C17" s="134"/>
      <c r="D17" s="134"/>
      <c r="E17" s="134"/>
      <c r="F17" s="134"/>
      <c r="G17" s="133"/>
      <c r="H17" s="133"/>
      <c r="I17" s="133"/>
      <c r="J17" s="133"/>
      <c r="K17" s="133"/>
    </row>
    <row r="18" spans="1:11" ht="12.75">
      <c r="A18" s="37" t="str">
        <f>'GF Revenue'!A33</f>
        <v>* Required by AIM legislation.</v>
      </c>
      <c r="B18" s="136"/>
      <c r="C18" s="136"/>
      <c r="D18" s="136"/>
      <c r="E18" s="136"/>
      <c r="F18" s="136"/>
      <c r="G18" s="136"/>
      <c r="H18" s="136"/>
      <c r="I18" s="136"/>
      <c r="J18" s="136"/>
      <c r="K18" s="136"/>
    </row>
    <row r="19" spans="1:11" ht="12.75">
      <c r="A19" s="136"/>
      <c r="B19" s="136"/>
      <c r="C19" s="136"/>
      <c r="D19" s="136"/>
      <c r="E19" s="136"/>
      <c r="F19" s="136"/>
      <c r="G19" s="136"/>
      <c r="H19" s="136"/>
      <c r="I19" s="136"/>
      <c r="J19" s="136"/>
      <c r="K19" s="136"/>
    </row>
    <row r="30" spans="1:11" ht="12.75">
      <c r="A30" s="136"/>
      <c r="B30" s="136"/>
      <c r="C30" s="136"/>
      <c r="D30" s="136"/>
      <c r="E30" s="136"/>
      <c r="F30" s="136"/>
      <c r="G30" s="136"/>
      <c r="H30" s="136"/>
      <c r="I30" s="136"/>
      <c r="J30" s="136"/>
      <c r="K30" s="136"/>
    </row>
    <row r="31" spans="1:11" ht="12.75">
      <c r="A31" s="136"/>
      <c r="B31" s="136"/>
      <c r="C31" s="136"/>
      <c r="D31" s="136"/>
      <c r="E31" s="136"/>
      <c r="F31" s="136"/>
      <c r="G31" s="136"/>
      <c r="H31" s="136"/>
      <c r="I31" s="136"/>
      <c r="J31" s="136"/>
      <c r="K31" s="136"/>
    </row>
    <row r="100" ht="12.75">
      <c r="B100" s="137" t="s">
        <v>39</v>
      </c>
    </row>
    <row r="101" spans="2:11" ht="12.75">
      <c r="B101" s="138"/>
      <c r="C101" s="139">
        <f aca="true" t="shared" si="0" ref="C101:K101">C6</f>
        <v>2007</v>
      </c>
      <c r="D101" s="139">
        <f t="shared" si="0"/>
        <v>2008</v>
      </c>
      <c r="E101" s="139">
        <f t="shared" si="0"/>
        <v>2009</v>
      </c>
      <c r="F101" s="139">
        <f t="shared" si="0"/>
        <v>2010</v>
      </c>
      <c r="G101" s="139">
        <f t="shared" si="0"/>
        <v>2011</v>
      </c>
      <c r="H101" s="139">
        <f t="shared" si="0"/>
        <v>2012</v>
      </c>
      <c r="I101" s="139">
        <f t="shared" si="0"/>
        <v>2013</v>
      </c>
      <c r="J101" s="139">
        <f t="shared" si="0"/>
        <v>2014</v>
      </c>
      <c r="K101" s="140">
        <f t="shared" si="0"/>
        <v>2015</v>
      </c>
    </row>
    <row r="102" spans="2:11" ht="12.75">
      <c r="B102" s="141" t="s">
        <v>29</v>
      </c>
      <c r="C102" s="79">
        <f>C16</f>
        <v>0</v>
      </c>
      <c r="D102" s="79">
        <f>D16</f>
        <v>0</v>
      </c>
      <c r="E102" s="79">
        <f>E16</f>
        <v>0</v>
      </c>
      <c r="F102" s="79">
        <f>F16</f>
        <v>0</v>
      </c>
      <c r="G102" s="10"/>
      <c r="H102" s="10"/>
      <c r="I102" s="10"/>
      <c r="J102" s="10"/>
      <c r="K102" s="142"/>
    </row>
    <row r="103" spans="2:11" ht="12.75">
      <c r="B103" s="141" t="s">
        <v>21</v>
      </c>
      <c r="C103" s="10"/>
      <c r="D103" s="10"/>
      <c r="E103" s="10"/>
      <c r="F103" s="10"/>
      <c r="G103" s="79">
        <f>G16</f>
        <v>0</v>
      </c>
      <c r="H103" s="10"/>
      <c r="I103" s="10"/>
      <c r="J103" s="10"/>
      <c r="K103" s="142"/>
    </row>
    <row r="104" spans="2:11" ht="12.75">
      <c r="B104" s="143" t="s">
        <v>30</v>
      </c>
      <c r="C104" s="144"/>
      <c r="D104" s="144"/>
      <c r="E104" s="144"/>
      <c r="F104" s="144"/>
      <c r="G104" s="144"/>
      <c r="H104" s="145">
        <f>H16</f>
        <v>0</v>
      </c>
      <c r="I104" s="145">
        <f>I16</f>
        <v>0</v>
      </c>
      <c r="J104" s="145">
        <f>J16</f>
        <v>0</v>
      </c>
      <c r="K104" s="146">
        <f>K16</f>
        <v>0</v>
      </c>
    </row>
    <row r="105" spans="2:11" ht="12.75">
      <c r="B105" s="138"/>
      <c r="C105" s="147">
        <f aca="true" t="shared" si="1" ref="C105:K105">C6</f>
        <v>2007</v>
      </c>
      <c r="D105" s="147">
        <f t="shared" si="1"/>
        <v>2008</v>
      </c>
      <c r="E105" s="147">
        <f t="shared" si="1"/>
        <v>2009</v>
      </c>
      <c r="F105" s="147">
        <f t="shared" si="1"/>
        <v>2010</v>
      </c>
      <c r="G105" s="147">
        <f t="shared" si="1"/>
        <v>2011</v>
      </c>
      <c r="H105" s="147">
        <f t="shared" si="1"/>
        <v>2012</v>
      </c>
      <c r="I105" s="147">
        <f t="shared" si="1"/>
        <v>2013</v>
      </c>
      <c r="J105" s="147">
        <f t="shared" si="1"/>
        <v>2014</v>
      </c>
      <c r="K105" s="148">
        <f t="shared" si="1"/>
        <v>2015</v>
      </c>
    </row>
    <row r="106" spans="2:11" ht="12.75">
      <c r="B106" s="141" t="s">
        <v>32</v>
      </c>
      <c r="C106" s="49">
        <f>'GF Revenue'!C7</f>
        <v>0</v>
      </c>
      <c r="D106" s="49">
        <f>'GF Revenue'!D7</f>
        <v>0</v>
      </c>
      <c r="E106" s="49">
        <f>'GF Revenue'!E7</f>
        <v>0</v>
      </c>
      <c r="F106" s="49">
        <f>'GF Revenue'!F7</f>
        <v>0</v>
      </c>
      <c r="G106" s="49"/>
      <c r="H106" s="10"/>
      <c r="I106" s="10"/>
      <c r="J106" s="10"/>
      <c r="K106" s="142"/>
    </row>
    <row r="107" spans="2:11" ht="12.75">
      <c r="B107" s="141" t="s">
        <v>33</v>
      </c>
      <c r="C107" s="49"/>
      <c r="D107" s="10"/>
      <c r="E107" s="10"/>
      <c r="F107" s="10"/>
      <c r="G107" s="49">
        <f>'GF Revenue'!G7</f>
        <v>0</v>
      </c>
      <c r="H107" s="10"/>
      <c r="I107" s="10"/>
      <c r="J107" s="10"/>
      <c r="K107" s="142"/>
    </row>
    <row r="108" spans="2:11" ht="12.75">
      <c r="B108" s="141" t="s">
        <v>31</v>
      </c>
      <c r="C108" s="149"/>
      <c r="D108" s="149"/>
      <c r="E108" s="149"/>
      <c r="F108" s="149"/>
      <c r="G108" s="149"/>
      <c r="H108" s="149">
        <f>IF(H8&gt;=0,'GF Revenue'!H7,'GF Revenue'!H7-'GF Balances'!H8)</f>
        <v>0</v>
      </c>
      <c r="I108" s="149">
        <f>IF(I8&gt;=0,'GF Revenue'!I7,'GF Revenue'!I7-'GF Balances'!I8-'GF Balances'!H8)</f>
        <v>0</v>
      </c>
      <c r="J108" s="149">
        <f>IF(J8&gt;=0,'GF Revenue'!J7,'GF Revenue'!J7-'GF Balances'!J8-'GF Balances'!I8-'GF Balances'!H8)</f>
        <v>0</v>
      </c>
      <c r="K108" s="150">
        <f>IF(K8&gt;=0,'GF Revenue'!K7,'GF Revenue'!K7-'GF Balances'!K8-'GF Balances'!J8-'GF Balances'!I8-'GF Balances'!H8)</f>
        <v>0</v>
      </c>
    </row>
    <row r="109" spans="2:11" ht="12.75">
      <c r="B109" s="143" t="s">
        <v>69</v>
      </c>
      <c r="C109" s="151">
        <f>'Real Property Tax Worksheet'!C17</f>
        <v>0</v>
      </c>
      <c r="D109" s="151">
        <f>'Real Property Tax Worksheet'!D17</f>
        <v>0</v>
      </c>
      <c r="E109" s="151">
        <f>'Real Property Tax Worksheet'!E17</f>
        <v>0</v>
      </c>
      <c r="F109" s="151">
        <f>'Real Property Tax Worksheet'!F17</f>
        <v>0</v>
      </c>
      <c r="G109" s="151">
        <f>'Real Property Tax Worksheet'!G17</f>
        <v>0</v>
      </c>
      <c r="H109" s="151">
        <f>'Real Property Tax Worksheet'!H17</f>
      </c>
      <c r="I109" s="151">
        <f>'Real Property Tax Worksheet'!I17</f>
      </c>
      <c r="J109" s="151">
        <f>'Real Property Tax Worksheet'!J17</f>
      </c>
      <c r="K109" s="151">
        <f>'Real Property Tax Worksheet'!K17</f>
      </c>
    </row>
    <row r="110" spans="2:11" ht="12.75">
      <c r="B110" s="10"/>
      <c r="C110" s="149"/>
      <c r="D110" s="149"/>
      <c r="E110" s="149"/>
      <c r="F110" s="149"/>
      <c r="H110" s="149"/>
      <c r="I110" s="149"/>
      <c r="J110" s="149"/>
      <c r="K110" s="152"/>
    </row>
    <row r="111" spans="2:7" ht="12.75">
      <c r="B111" s="10"/>
      <c r="C111" s="149"/>
      <c r="D111" s="149"/>
      <c r="E111" s="149"/>
      <c r="F111" s="149"/>
      <c r="G111" s="149"/>
    </row>
    <row r="112" spans="7:11" ht="12.75">
      <c r="G112" s="153"/>
      <c r="H112" s="153"/>
      <c r="I112" s="153"/>
      <c r="J112" s="153"/>
      <c r="K112" s="153"/>
    </row>
  </sheetData>
  <sheetProtection/>
  <mergeCells count="3">
    <mergeCell ref="C5:F5"/>
    <mergeCell ref="H5:K5"/>
    <mergeCell ref="A8:B8"/>
  </mergeCells>
  <printOptions/>
  <pageMargins left="0.19" right="0.16" top="0.54" bottom="0.45" header="0.5" footer="0.45"/>
  <pageSetup fitToHeight="1" fitToWidth="1" horizontalDpi="600" verticalDpi="600" orientation="landscape" paperSize="5" r:id="rId3"/>
  <headerFooter alignWithMargins="0">
    <oddFooter>&amp;C&amp;"Times New Roman,Regular"&amp;A</oddFooter>
  </headerFooter>
  <rowBreaks count="1" manualBreakCount="1">
    <brk id="17" max="10" man="1"/>
  </rowBreaks>
  <legacyDrawing r:id="rId2"/>
</worksheet>
</file>

<file path=xl/worksheets/sheet6.xml><?xml version="1.0" encoding="utf-8"?>
<worksheet xmlns="http://schemas.openxmlformats.org/spreadsheetml/2006/main" xmlns:r="http://schemas.openxmlformats.org/officeDocument/2006/relationships">
  <sheetPr>
    <tabColor indexed="26"/>
    <pageSetUpPr fitToPage="1"/>
  </sheetPr>
  <dimension ref="A1:AB42"/>
  <sheetViews>
    <sheetView zoomScalePageLayoutView="0" workbookViewId="0" topLeftCell="A1">
      <selection activeCell="C8" sqref="C8"/>
    </sheetView>
  </sheetViews>
  <sheetFormatPr defaultColWidth="9.7109375" defaultRowHeight="12.75"/>
  <cols>
    <col min="1" max="1" width="2.140625" style="10" customWidth="1"/>
    <col min="2" max="2" width="42.140625" style="10" customWidth="1"/>
    <col min="3" max="11" width="10.140625" style="10" customWidth="1"/>
    <col min="12" max="12" width="9.57421875" style="95" customWidth="1"/>
    <col min="13" max="16" width="5.00390625" style="95" bestFit="1" customWidth="1"/>
    <col min="17" max="17" width="27.00390625" style="10" bestFit="1" customWidth="1"/>
    <col min="18" max="16384" width="9.7109375" style="10" customWidth="1"/>
  </cols>
  <sheetData>
    <row r="1" spans="1:17" s="7" customFormat="1" ht="15.75">
      <c r="A1" s="8" t="str">
        <f>IF('GF Revenue'!A1="{ENTER NAME OF CITY HERE}","{Enter Name of City on GF Revenue Page}",'GF Revenue'!A1)</f>
        <v>{Enter Name of City on GF Revenue Page}</v>
      </c>
      <c r="B1" s="154"/>
      <c r="C1" s="154"/>
      <c r="D1" s="154"/>
      <c r="E1" s="154"/>
      <c r="F1" s="154"/>
      <c r="G1" s="154"/>
      <c r="H1" s="154"/>
      <c r="I1" s="154"/>
      <c r="J1" s="154"/>
      <c r="K1" s="154"/>
      <c r="L1" s="154"/>
      <c r="M1" s="154"/>
      <c r="N1" s="154"/>
      <c r="O1" s="154"/>
      <c r="P1" s="154"/>
      <c r="Q1" s="154"/>
    </row>
    <row r="2" spans="1:17" s="7" customFormat="1" ht="15.75">
      <c r="A2" s="8" t="str">
        <f>'GF Revenue'!A2</f>
        <v>Four Year Financial Plan, Fiscal Years</v>
      </c>
      <c r="C2" s="8" t="str">
        <f>'GF Revenue'!D2</f>
        <v>2012-2015</v>
      </c>
      <c r="E2" s="154"/>
      <c r="F2" s="154"/>
      <c r="G2" s="154"/>
      <c r="H2" s="154"/>
      <c r="I2" s="154"/>
      <c r="J2" s="154"/>
      <c r="K2" s="154"/>
      <c r="L2" s="154"/>
      <c r="M2" s="154"/>
      <c r="N2" s="154"/>
      <c r="O2" s="154"/>
      <c r="P2" s="154"/>
      <c r="Q2" s="154"/>
    </row>
    <row r="3" spans="1:17" s="7" customFormat="1" ht="15.75">
      <c r="A3" s="2" t="s">
        <v>41</v>
      </c>
      <c r="B3" s="154"/>
      <c r="C3" s="154"/>
      <c r="D3" s="154"/>
      <c r="E3" s="154"/>
      <c r="F3" s="154"/>
      <c r="G3" s="154"/>
      <c r="H3" s="154"/>
      <c r="I3" s="154"/>
      <c r="J3" s="154"/>
      <c r="K3" s="154"/>
      <c r="L3" s="154"/>
      <c r="M3" s="154"/>
      <c r="N3" s="154"/>
      <c r="O3" s="154"/>
      <c r="P3" s="154"/>
      <c r="Q3" s="154"/>
    </row>
    <row r="4" spans="1:17" ht="13.5" thickBot="1">
      <c r="A4" s="103"/>
      <c r="B4" s="72"/>
      <c r="C4" s="72"/>
      <c r="D4" s="72"/>
      <c r="E4" s="72"/>
      <c r="F4" s="72"/>
      <c r="G4" s="72"/>
      <c r="H4" s="72"/>
      <c r="I4" s="72"/>
      <c r="J4" s="72"/>
      <c r="K4" s="72"/>
      <c r="L4" s="72"/>
      <c r="M4" s="72"/>
      <c r="N4" s="72"/>
      <c r="O4" s="72"/>
      <c r="P4" s="72"/>
      <c r="Q4" s="72"/>
    </row>
    <row r="5" spans="1:17" ht="42" customHeight="1" thickTop="1">
      <c r="A5" s="72"/>
      <c r="B5" s="103"/>
      <c r="C5" s="384" t="s">
        <v>29</v>
      </c>
      <c r="D5" s="385"/>
      <c r="E5" s="385"/>
      <c r="F5" s="385"/>
      <c r="G5" s="104" t="s">
        <v>45</v>
      </c>
      <c r="H5" s="385" t="s">
        <v>30</v>
      </c>
      <c r="I5" s="385"/>
      <c r="J5" s="385"/>
      <c r="K5" s="386"/>
      <c r="L5" s="390" t="str">
        <f>'GF Revenue'!L4</f>
        <v>Avg Ann Increase 2007- present</v>
      </c>
      <c r="M5" s="388" t="s">
        <v>81</v>
      </c>
      <c r="N5" s="388"/>
      <c r="O5" s="388"/>
      <c r="P5" s="388"/>
      <c r="Q5" s="388"/>
    </row>
    <row r="6" spans="2:17" s="105" customFormat="1" ht="12.75">
      <c r="B6" s="106"/>
      <c r="C6" s="107">
        <f>'GF Revenue'!C5</f>
        <v>2007</v>
      </c>
      <c r="D6" s="107">
        <f>'GF Revenue'!D5</f>
        <v>2008</v>
      </c>
      <c r="E6" s="107">
        <f>'GF Revenue'!E5</f>
        <v>2009</v>
      </c>
      <c r="F6" s="107">
        <f>'GF Revenue'!F5</f>
        <v>2010</v>
      </c>
      <c r="G6" s="108">
        <f>'GF Revenue'!G5</f>
        <v>2011</v>
      </c>
      <c r="H6" s="107">
        <f>'GF Revenue'!H5</f>
        <v>2012</v>
      </c>
      <c r="I6" s="107">
        <f>'GF Revenue'!I5</f>
        <v>2013</v>
      </c>
      <c r="J6" s="107">
        <f>'GF Revenue'!J5</f>
        <v>2014</v>
      </c>
      <c r="K6" s="107">
        <f>'GF Revenue'!K5</f>
        <v>2015</v>
      </c>
      <c r="L6" s="390"/>
      <c r="M6" s="107">
        <f>'GF Revenue'!M5</f>
        <v>2012</v>
      </c>
      <c r="N6" s="107">
        <f>'GF Revenue'!N5</f>
        <v>2013</v>
      </c>
      <c r="O6" s="107">
        <f>'GF Revenue'!O5</f>
        <v>2014</v>
      </c>
      <c r="P6" s="107">
        <f>'GF Revenue'!P5</f>
        <v>2015</v>
      </c>
      <c r="Q6" s="107" t="str">
        <f>'GF Revenue'!Q5</f>
        <v>Description</v>
      </c>
    </row>
    <row r="7" spans="1:17" ht="22.5" customHeight="1">
      <c r="A7" s="103" t="s">
        <v>1</v>
      </c>
      <c r="B7" s="72"/>
      <c r="C7" s="72"/>
      <c r="D7" s="72"/>
      <c r="E7" s="72"/>
      <c r="F7" s="72"/>
      <c r="G7" s="155"/>
      <c r="H7" s="72"/>
      <c r="I7" s="72"/>
      <c r="J7" s="72"/>
      <c r="K7" s="72"/>
      <c r="L7" s="103"/>
      <c r="M7" s="156"/>
      <c r="N7" s="156"/>
      <c r="O7" s="156"/>
      <c r="P7" s="156"/>
      <c r="Q7" s="156"/>
    </row>
    <row r="8" spans="1:17" ht="12.75">
      <c r="A8" s="72"/>
      <c r="B8" s="113" t="s">
        <v>139</v>
      </c>
      <c r="C8" s="116"/>
      <c r="D8" s="116"/>
      <c r="E8" s="116"/>
      <c r="F8" s="116"/>
      <c r="G8" s="117"/>
      <c r="H8" s="70">
        <f aca="true" t="shared" si="0" ref="H8:K9">G8*(1+M8)</f>
        <v>0</v>
      </c>
      <c r="I8" s="70">
        <f t="shared" si="0"/>
        <v>0</v>
      </c>
      <c r="J8" s="70">
        <f t="shared" si="0"/>
        <v>0</v>
      </c>
      <c r="K8" s="70">
        <f t="shared" si="0"/>
        <v>0</v>
      </c>
      <c r="L8" s="80" t="str">
        <f>IF(AND(G8&gt;0,C8&gt;0),(G8/C8)^(1/4)-1,IF(AND(G8&lt;=0,C8&gt;0),(F8/C8)^(1/3)-1,"N/A"))</f>
        <v>N/A</v>
      </c>
      <c r="M8" s="157"/>
      <c r="N8" s="25"/>
      <c r="O8" s="25"/>
      <c r="P8" s="25"/>
      <c r="Q8" s="158"/>
    </row>
    <row r="9" spans="1:17" ht="12.75">
      <c r="A9" s="72"/>
      <c r="B9" s="113" t="s">
        <v>10</v>
      </c>
      <c r="C9" s="159"/>
      <c r="D9" s="159"/>
      <c r="E9" s="159"/>
      <c r="F9" s="159"/>
      <c r="G9" s="160"/>
      <c r="H9" s="71">
        <f t="shared" si="0"/>
        <v>0</v>
      </c>
      <c r="I9" s="71">
        <f t="shared" si="0"/>
        <v>0</v>
      </c>
      <c r="J9" s="71">
        <f t="shared" si="0"/>
        <v>0</v>
      </c>
      <c r="K9" s="71">
        <f t="shared" si="0"/>
        <v>0</v>
      </c>
      <c r="L9" s="80" t="str">
        <f>IF(AND(G9&gt;0,C9&gt;0),(G9/C9)^(1/4)-1,IF(AND(G9&lt;=0,C9&gt;0),(F9/C9)^(1/3)-1,"N/A"))</f>
        <v>N/A</v>
      </c>
      <c r="M9" s="161"/>
      <c r="N9" s="161"/>
      <c r="O9" s="161"/>
      <c r="P9" s="161"/>
      <c r="Q9" s="158"/>
    </row>
    <row r="10" spans="1:17" ht="12.75">
      <c r="A10" s="72"/>
      <c r="B10" s="72" t="s">
        <v>28</v>
      </c>
      <c r="C10" s="162"/>
      <c r="D10" s="162"/>
      <c r="E10" s="162"/>
      <c r="F10" s="162"/>
      <c r="G10" s="123"/>
      <c r="H10" s="71">
        <f aca="true" t="shared" si="1" ref="H10:K11">G10*(1+M10)</f>
        <v>0</v>
      </c>
      <c r="I10" s="71">
        <f t="shared" si="1"/>
        <v>0</v>
      </c>
      <c r="J10" s="71">
        <f t="shared" si="1"/>
        <v>0</v>
      </c>
      <c r="K10" s="71">
        <f t="shared" si="1"/>
        <v>0</v>
      </c>
      <c r="L10" s="80" t="str">
        <f>IF(AND(G10&gt;0,C10&gt;0),(G10/C10)^(1/4)-1,IF(AND(G10&lt;=0,C10&gt;0),(F10/C10)^(1/3)-1,"N/A"))</f>
        <v>N/A</v>
      </c>
      <c r="M10" s="81"/>
      <c r="N10" s="81"/>
      <c r="O10" s="81"/>
      <c r="P10" s="81"/>
      <c r="Q10" s="158"/>
    </row>
    <row r="11" spans="1:17" s="37" customFormat="1" ht="12.75">
      <c r="A11" s="122"/>
      <c r="B11" s="72" t="s">
        <v>3</v>
      </c>
      <c r="C11" s="162"/>
      <c r="D11" s="162"/>
      <c r="E11" s="162"/>
      <c r="F11" s="162"/>
      <c r="G11" s="123"/>
      <c r="H11" s="71">
        <f t="shared" si="1"/>
        <v>0</v>
      </c>
      <c r="I11" s="71">
        <f t="shared" si="1"/>
        <v>0</v>
      </c>
      <c r="J11" s="71">
        <f t="shared" si="1"/>
        <v>0</v>
      </c>
      <c r="K11" s="71">
        <f t="shared" si="1"/>
        <v>0</v>
      </c>
      <c r="L11" s="80" t="str">
        <f>IF(AND(G11&gt;0,C11&gt;0),(G11/C11)^(1/4)-1,IF(AND(G11&lt;=0,C11&gt;0),(F11/C11)^(1/3)-1,"N/A"))</f>
        <v>N/A</v>
      </c>
      <c r="M11" s="81"/>
      <c r="N11" s="81"/>
      <c r="O11" s="81"/>
      <c r="P11" s="81"/>
      <c r="Q11" s="158"/>
    </row>
    <row r="12" spans="1:17" s="17" customFormat="1" ht="12.75">
      <c r="A12" s="103"/>
      <c r="B12" s="103" t="s">
        <v>88</v>
      </c>
      <c r="C12" s="128"/>
      <c r="D12" s="128"/>
      <c r="E12" s="128"/>
      <c r="F12" s="128"/>
      <c r="G12" s="163"/>
      <c r="H12" s="112">
        <f>SUM(H8:H11)</f>
        <v>0</v>
      </c>
      <c r="I12" s="112">
        <f>SUM(I8:I11)</f>
        <v>0</v>
      </c>
      <c r="J12" s="112">
        <f>SUM(J8:J11)</f>
        <v>0</v>
      </c>
      <c r="K12" s="112">
        <f>SUM(K8:K11)</f>
        <v>0</v>
      </c>
      <c r="L12" s="87" t="str">
        <f>IF(AND(G12&gt;0,C12&gt;0),(G12/C12)^(1/4)-1,IF(AND(G12&lt;=0,C12&gt;0),(F12/C12)^(1/3)-1,"N/A"))</f>
        <v>N/A</v>
      </c>
      <c r="M12" s="43">
        <f>IF(G12&lt;=0,"",(H12-G12)/G12)</f>
      </c>
      <c r="N12" s="43">
        <f>IF(H12&lt;=0,"",(I12-H12)/H12)</f>
      </c>
      <c r="O12" s="43">
        <f>IF(I12&lt;=0,"",(J12-I12)/I12)</f>
      </c>
      <c r="P12" s="43">
        <f>IF(J12&lt;=0,"",(K12-J12)/J12)</f>
      </c>
      <c r="Q12" s="156"/>
    </row>
    <row r="13" spans="1:17" ht="21" customHeight="1">
      <c r="A13" s="103" t="s">
        <v>4</v>
      </c>
      <c r="B13" s="72"/>
      <c r="C13" s="72"/>
      <c r="D13" s="72"/>
      <c r="E13" s="72"/>
      <c r="F13" s="72"/>
      <c r="G13" s="155"/>
      <c r="H13" s="72"/>
      <c r="I13" s="72"/>
      <c r="J13" s="72"/>
      <c r="K13" s="72"/>
      <c r="M13" s="44"/>
      <c r="N13" s="44"/>
      <c r="O13" s="44"/>
      <c r="P13" s="44"/>
      <c r="Q13" s="113"/>
    </row>
    <row r="14" spans="1:28" ht="12.75">
      <c r="A14" s="72"/>
      <c r="B14" s="10" t="s">
        <v>64</v>
      </c>
      <c r="C14" s="164"/>
      <c r="D14" s="164"/>
      <c r="E14" s="164"/>
      <c r="F14" s="164"/>
      <c r="G14" s="165"/>
      <c r="H14" s="166">
        <f aca="true" t="shared" si="2" ref="H14:K17">G14*(1+M14)</f>
        <v>0</v>
      </c>
      <c r="I14" s="166">
        <f t="shared" si="2"/>
        <v>0</v>
      </c>
      <c r="J14" s="166">
        <f t="shared" si="2"/>
        <v>0</v>
      </c>
      <c r="K14" s="166">
        <f t="shared" si="2"/>
        <v>0</v>
      </c>
      <c r="L14" s="80" t="str">
        <f aca="true" t="shared" si="3" ref="L14:L21">IF(AND(G14&gt;0,C14&gt;0),(G14/C14)^(1/4)-1,IF(AND(G14&lt;=0,C14&gt;0),(F14/C14)^(1/3)-1,"N/A"))</f>
        <v>N/A</v>
      </c>
      <c r="M14" s="81"/>
      <c r="N14" s="81"/>
      <c r="O14" s="81"/>
      <c r="P14" s="81"/>
      <c r="Q14" s="158"/>
      <c r="R14" s="46"/>
      <c r="S14" s="46"/>
      <c r="T14" s="46"/>
      <c r="U14" s="46"/>
      <c r="V14" s="46"/>
      <c r="W14" s="46"/>
      <c r="X14" s="46"/>
      <c r="Y14" s="46"/>
      <c r="Z14" s="46"/>
      <c r="AA14" s="46"/>
      <c r="AB14" s="46"/>
    </row>
    <row r="15" spans="1:17" ht="12.75">
      <c r="A15" s="72"/>
      <c r="B15" s="10" t="s">
        <v>65</v>
      </c>
      <c r="C15" s="162"/>
      <c r="D15" s="162"/>
      <c r="E15" s="162"/>
      <c r="F15" s="162"/>
      <c r="G15" s="123"/>
      <c r="H15" s="71">
        <f t="shared" si="2"/>
        <v>0</v>
      </c>
      <c r="I15" s="71">
        <f t="shared" si="2"/>
        <v>0</v>
      </c>
      <c r="J15" s="71">
        <f t="shared" si="2"/>
        <v>0</v>
      </c>
      <c r="K15" s="71">
        <f t="shared" si="2"/>
        <v>0</v>
      </c>
      <c r="L15" s="80" t="str">
        <f t="shared" si="3"/>
        <v>N/A</v>
      </c>
      <c r="M15" s="81"/>
      <c r="N15" s="81"/>
      <c r="O15" s="81"/>
      <c r="P15" s="81"/>
      <c r="Q15" s="158"/>
    </row>
    <row r="16" spans="1:24" ht="12.75">
      <c r="A16" s="72"/>
      <c r="B16" s="36" t="s">
        <v>66</v>
      </c>
      <c r="C16" s="162"/>
      <c r="D16" s="162"/>
      <c r="E16" s="162"/>
      <c r="F16" s="162"/>
      <c r="G16" s="123"/>
      <c r="H16" s="71">
        <f t="shared" si="2"/>
        <v>0</v>
      </c>
      <c r="I16" s="71">
        <f t="shared" si="2"/>
        <v>0</v>
      </c>
      <c r="J16" s="71">
        <f t="shared" si="2"/>
        <v>0</v>
      </c>
      <c r="K16" s="71">
        <f t="shared" si="2"/>
        <v>0</v>
      </c>
      <c r="L16" s="80" t="str">
        <f t="shared" si="3"/>
        <v>N/A</v>
      </c>
      <c r="M16" s="81"/>
      <c r="N16" s="81"/>
      <c r="O16" s="81"/>
      <c r="P16" s="81"/>
      <c r="Q16" s="158"/>
      <c r="T16" s="79"/>
      <c r="U16" s="79"/>
      <c r="V16" s="79"/>
      <c r="W16" s="79"/>
      <c r="X16" s="79"/>
    </row>
    <row r="17" spans="1:17" ht="12.75">
      <c r="A17" s="72"/>
      <c r="B17" s="10" t="s">
        <v>85</v>
      </c>
      <c r="C17" s="162"/>
      <c r="D17" s="162"/>
      <c r="E17" s="162"/>
      <c r="F17" s="162"/>
      <c r="G17" s="123"/>
      <c r="H17" s="71">
        <f t="shared" si="2"/>
        <v>0</v>
      </c>
      <c r="I17" s="71">
        <f t="shared" si="2"/>
        <v>0</v>
      </c>
      <c r="J17" s="71">
        <f t="shared" si="2"/>
        <v>0</v>
      </c>
      <c r="K17" s="71">
        <f t="shared" si="2"/>
        <v>0</v>
      </c>
      <c r="L17" s="80" t="str">
        <f t="shared" si="3"/>
        <v>N/A</v>
      </c>
      <c r="M17" s="81"/>
      <c r="N17" s="81"/>
      <c r="O17" s="81"/>
      <c r="P17" s="81"/>
      <c r="Q17" s="158"/>
    </row>
    <row r="18" spans="1:17" s="37" customFormat="1" ht="12.75">
      <c r="A18" s="122"/>
      <c r="B18" s="10" t="s">
        <v>67</v>
      </c>
      <c r="C18" s="162"/>
      <c r="D18" s="162"/>
      <c r="E18" s="162"/>
      <c r="F18" s="162"/>
      <c r="G18" s="123"/>
      <c r="H18" s="71">
        <f>G18*(1+M18)</f>
        <v>0</v>
      </c>
      <c r="I18" s="71">
        <f>H18*(1+N18)</f>
        <v>0</v>
      </c>
      <c r="J18" s="71">
        <f>I18*(1+O18)</f>
        <v>0</v>
      </c>
      <c r="K18" s="71">
        <f>J18*(1+P18)</f>
        <v>0</v>
      </c>
      <c r="L18" s="80" t="str">
        <f t="shared" si="3"/>
        <v>N/A</v>
      </c>
      <c r="M18" s="81"/>
      <c r="N18" s="81"/>
      <c r="O18" s="81"/>
      <c r="P18" s="81"/>
      <c r="Q18" s="158"/>
    </row>
    <row r="19" spans="1:17" s="37" customFormat="1" ht="12.75">
      <c r="A19" s="122"/>
      <c r="B19" s="10" t="s">
        <v>82</v>
      </c>
      <c r="C19" s="120"/>
      <c r="D19" s="120"/>
      <c r="E19" s="120"/>
      <c r="F19" s="120"/>
      <c r="G19" s="123"/>
      <c r="H19" s="72">
        <f aca="true" t="shared" si="4" ref="H19:K20">G19*(1+M19)</f>
        <v>0</v>
      </c>
      <c r="I19" s="72">
        <f t="shared" si="4"/>
        <v>0</v>
      </c>
      <c r="J19" s="72">
        <f t="shared" si="4"/>
        <v>0</v>
      </c>
      <c r="K19" s="72">
        <f t="shared" si="4"/>
        <v>0</v>
      </c>
      <c r="L19" s="80" t="str">
        <f t="shared" si="3"/>
        <v>N/A</v>
      </c>
      <c r="M19" s="167"/>
      <c r="N19" s="167"/>
      <c r="O19" s="167"/>
      <c r="P19" s="167"/>
      <c r="Q19" s="158"/>
    </row>
    <row r="20" spans="1:17" s="37" customFormat="1" ht="12.75">
      <c r="A20" s="122"/>
      <c r="B20" s="36" t="s">
        <v>83</v>
      </c>
      <c r="C20" s="120"/>
      <c r="D20" s="120"/>
      <c r="E20" s="120"/>
      <c r="F20" s="120"/>
      <c r="G20" s="123"/>
      <c r="H20" s="72">
        <f t="shared" si="4"/>
        <v>0</v>
      </c>
      <c r="I20" s="72">
        <f t="shared" si="4"/>
        <v>0</v>
      </c>
      <c r="J20" s="72">
        <f t="shared" si="4"/>
        <v>0</v>
      </c>
      <c r="K20" s="72">
        <f t="shared" si="4"/>
        <v>0</v>
      </c>
      <c r="L20" s="80" t="str">
        <f t="shared" si="3"/>
        <v>N/A</v>
      </c>
      <c r="M20" s="167"/>
      <c r="N20" s="167"/>
      <c r="O20" s="167"/>
      <c r="P20" s="167"/>
      <c r="Q20" s="158"/>
    </row>
    <row r="21" spans="1:17" s="17" customFormat="1" ht="12.75">
      <c r="A21" s="103"/>
      <c r="B21" s="103" t="s">
        <v>144</v>
      </c>
      <c r="C21" s="128"/>
      <c r="D21" s="128"/>
      <c r="E21" s="128"/>
      <c r="F21" s="128"/>
      <c r="G21" s="163"/>
      <c r="H21" s="112">
        <f>SUM(H14:H20)</f>
        <v>0</v>
      </c>
      <c r="I21" s="112">
        <f>SUM(I14:I20)</f>
        <v>0</v>
      </c>
      <c r="J21" s="112">
        <f>SUM(J14:J20)</f>
        <v>0</v>
      </c>
      <c r="K21" s="112">
        <f>SUM(K14:K20)</f>
        <v>0</v>
      </c>
      <c r="L21" s="87" t="str">
        <f t="shared" si="3"/>
        <v>N/A</v>
      </c>
      <c r="M21" s="43">
        <f>IF(G21&lt;=0,"",(H21-G21)/G21)</f>
      </c>
      <c r="N21" s="43">
        <f>IF(H21&lt;=0,"",(I21-H21)/H21)</f>
      </c>
      <c r="O21" s="43">
        <f>IF(I21&lt;=0,"",(J21-I21)/I21)</f>
      </c>
      <c r="P21" s="43">
        <f>IF(J21&lt;=0,"",(K21-J21)/J21)</f>
      </c>
      <c r="Q21" s="156"/>
    </row>
    <row r="22" spans="2:17" ht="12.75">
      <c r="B22" s="103"/>
      <c r="C22" s="168"/>
      <c r="D22" s="168"/>
      <c r="E22" s="168"/>
      <c r="F22" s="168"/>
      <c r="G22" s="169"/>
      <c r="H22" s="168"/>
      <c r="I22" s="168"/>
      <c r="J22" s="168"/>
      <c r="K22" s="168"/>
      <c r="L22" s="168"/>
      <c r="M22" s="168"/>
      <c r="N22" s="168"/>
      <c r="O22" s="168"/>
      <c r="P22" s="168"/>
      <c r="Q22" s="168"/>
    </row>
    <row r="23" spans="1:18" ht="12.75">
      <c r="A23" s="389" t="s">
        <v>53</v>
      </c>
      <c r="B23" s="389"/>
      <c r="C23" s="110">
        <f aca="true" t="shared" si="5" ref="C23:K23">C12-C21</f>
        <v>0</v>
      </c>
      <c r="D23" s="110">
        <f t="shared" si="5"/>
        <v>0</v>
      </c>
      <c r="E23" s="110">
        <f t="shared" si="5"/>
        <v>0</v>
      </c>
      <c r="F23" s="110">
        <f t="shared" si="5"/>
        <v>0</v>
      </c>
      <c r="G23" s="111">
        <f t="shared" si="5"/>
        <v>0</v>
      </c>
      <c r="H23" s="110">
        <f t="shared" si="5"/>
        <v>0</v>
      </c>
      <c r="I23" s="110">
        <f t="shared" si="5"/>
        <v>0</v>
      </c>
      <c r="J23" s="110">
        <f t="shared" si="5"/>
        <v>0</v>
      </c>
      <c r="K23" s="110">
        <f t="shared" si="5"/>
        <v>0</v>
      </c>
      <c r="L23" s="113"/>
      <c r="M23" s="113"/>
      <c r="N23" s="113"/>
      <c r="O23" s="113"/>
      <c r="P23" s="113"/>
      <c r="Q23" s="113"/>
      <c r="R23" s="79"/>
    </row>
    <row r="24" spans="1:18" ht="12.75">
      <c r="A24" s="170"/>
      <c r="B24" s="170"/>
      <c r="C24" s="156"/>
      <c r="D24" s="156"/>
      <c r="E24" s="156"/>
      <c r="F24" s="156"/>
      <c r="G24" s="171"/>
      <c r="H24" s="156"/>
      <c r="I24" s="156"/>
      <c r="J24" s="156"/>
      <c r="K24" s="156"/>
      <c r="L24" s="113"/>
      <c r="M24" s="113"/>
      <c r="N24" s="113"/>
      <c r="O24" s="113"/>
      <c r="P24" s="113"/>
      <c r="Q24" s="113"/>
      <c r="R24" s="79"/>
    </row>
    <row r="25" spans="1:16" ht="12.75">
      <c r="A25" s="103" t="s">
        <v>107</v>
      </c>
      <c r="B25" s="72"/>
      <c r="C25" s="113"/>
      <c r="D25" s="113"/>
      <c r="E25" s="113"/>
      <c r="F25" s="113"/>
      <c r="G25" s="114"/>
      <c r="H25" s="113"/>
      <c r="I25" s="113"/>
      <c r="J25" s="113"/>
      <c r="K25" s="113"/>
      <c r="L25" s="79"/>
      <c r="M25" s="10"/>
      <c r="N25" s="10"/>
      <c r="O25" s="10"/>
      <c r="P25" s="10"/>
    </row>
    <row r="26" spans="2:11" s="70" customFormat="1" ht="12.75">
      <c r="B26" s="115" t="s">
        <v>44</v>
      </c>
      <c r="C26" s="120"/>
      <c r="D26" s="116"/>
      <c r="E26" s="116"/>
      <c r="F26" s="116"/>
      <c r="G26" s="121"/>
      <c r="H26" s="118">
        <f>G27</f>
        <v>0</v>
      </c>
      <c r="I26" s="118">
        <f>H27</f>
        <v>0</v>
      </c>
      <c r="J26" s="118">
        <f>I27</f>
        <v>0</v>
      </c>
      <c r="K26" s="118">
        <f>J27</f>
        <v>0</v>
      </c>
    </row>
    <row r="27" spans="1:16" ht="12.75">
      <c r="A27" s="72"/>
      <c r="B27" s="119" t="s">
        <v>42</v>
      </c>
      <c r="C27" s="120"/>
      <c r="D27" s="120"/>
      <c r="E27" s="120"/>
      <c r="F27" s="120"/>
      <c r="G27" s="121"/>
      <c r="H27" s="113">
        <f>H23+H26</f>
        <v>0</v>
      </c>
      <c r="I27" s="113">
        <f>I23+I26</f>
        <v>0</v>
      </c>
      <c r="J27" s="113">
        <f>J23+J26</f>
        <v>0</v>
      </c>
      <c r="K27" s="113">
        <f>K23+K26</f>
        <v>0</v>
      </c>
      <c r="L27" s="79"/>
      <c r="M27" s="10"/>
      <c r="N27" s="10"/>
      <c r="O27" s="10"/>
      <c r="P27" s="10"/>
    </row>
    <row r="28" spans="1:16" ht="12.75">
      <c r="A28" s="72"/>
      <c r="B28" s="72" t="s">
        <v>174</v>
      </c>
      <c r="C28" s="120"/>
      <c r="D28" s="120"/>
      <c r="E28" s="120"/>
      <c r="F28" s="120"/>
      <c r="G28" s="121"/>
      <c r="H28" s="124"/>
      <c r="I28" s="124"/>
      <c r="J28" s="124"/>
      <c r="K28" s="124"/>
      <c r="L28" s="172"/>
      <c r="M28" s="10"/>
      <c r="N28" s="10"/>
      <c r="O28" s="10"/>
      <c r="P28" s="10"/>
    </row>
    <row r="29" spans="1:16" ht="12.75">
      <c r="A29" s="72"/>
      <c r="B29" s="72" t="s">
        <v>175</v>
      </c>
      <c r="C29" s="120"/>
      <c r="D29" s="120"/>
      <c r="E29" s="120"/>
      <c r="F29" s="120"/>
      <c r="G29" s="121"/>
      <c r="H29" s="125"/>
      <c r="I29" s="125"/>
      <c r="J29" s="125"/>
      <c r="K29" s="125"/>
      <c r="L29" s="172"/>
      <c r="M29" s="10"/>
      <c r="N29" s="10"/>
      <c r="O29" s="10"/>
      <c r="P29" s="10"/>
    </row>
    <row r="30" spans="1:16" ht="12.75">
      <c r="A30" s="72"/>
      <c r="B30" s="126" t="s">
        <v>176</v>
      </c>
      <c r="C30" s="116"/>
      <c r="D30" s="120"/>
      <c r="E30" s="120"/>
      <c r="F30" s="120"/>
      <c r="G30" s="121"/>
      <c r="H30" s="125"/>
      <c r="I30" s="125"/>
      <c r="J30" s="125"/>
      <c r="K30" s="125"/>
      <c r="L30" s="172"/>
      <c r="M30" s="10"/>
      <c r="N30" s="10"/>
      <c r="O30" s="10"/>
      <c r="P30" s="10"/>
    </row>
    <row r="31" spans="2:11" s="110" customFormat="1" ht="26.25" thickBot="1">
      <c r="B31" s="127" t="s">
        <v>177</v>
      </c>
      <c r="C31" s="128"/>
      <c r="D31" s="128"/>
      <c r="E31" s="128"/>
      <c r="F31" s="128"/>
      <c r="G31" s="173"/>
      <c r="H31" s="130">
        <f>IF(AND(C21&gt;0,D21&gt;0,E21&gt;0,F21&gt;0),H27-(H28+H29+H30),0)</f>
        <v>0</v>
      </c>
      <c r="I31" s="130">
        <f>IF(AND(D21&gt;0,E21&gt;0,F21&gt;0,G21&gt;0),I27-(I28+I29+I30),0)</f>
        <v>0</v>
      </c>
      <c r="J31" s="130">
        <f>IF(AND(E21&gt;0,F21&gt;0,G21&gt;0,H21&gt;0),J27-(J28+J29+J30),0)</f>
        <v>0</v>
      </c>
      <c r="K31" s="130">
        <f>IF(AND(F21&gt;0,G21&gt;0,H21&gt;0,I21&gt;0),K27-(K28+K29+K30),0)</f>
        <v>0</v>
      </c>
    </row>
    <row r="32" spans="1:18" ht="13.5" thickTop="1">
      <c r="A32" s="170"/>
      <c r="B32" s="170"/>
      <c r="C32" s="156"/>
      <c r="D32" s="156"/>
      <c r="E32" s="156"/>
      <c r="F32" s="156"/>
      <c r="G32" s="156"/>
      <c r="H32" s="156"/>
      <c r="I32" s="156"/>
      <c r="J32" s="156"/>
      <c r="K32" s="156"/>
      <c r="L32" s="113"/>
      <c r="M32" s="113"/>
      <c r="N32" s="113"/>
      <c r="O32" s="113"/>
      <c r="P32" s="113"/>
      <c r="Q32" s="113"/>
      <c r="R32" s="79"/>
    </row>
    <row r="33" spans="1:17" s="17" customFormat="1" ht="12.75">
      <c r="A33" s="103"/>
      <c r="B33" s="103"/>
      <c r="C33" s="112"/>
      <c r="D33" s="112"/>
      <c r="E33" s="112"/>
      <c r="F33" s="112"/>
      <c r="G33" s="112"/>
      <c r="H33" s="112"/>
      <c r="I33" s="112"/>
      <c r="J33" s="112"/>
      <c r="K33" s="112"/>
      <c r="L33" s="72"/>
      <c r="M33" s="72"/>
      <c r="N33" s="72"/>
      <c r="O33" s="72"/>
      <c r="P33" s="72"/>
      <c r="Q33" s="72"/>
    </row>
    <row r="34" spans="1:17" s="17" customFormat="1" ht="12.75">
      <c r="A34" s="103"/>
      <c r="B34" s="103"/>
      <c r="C34" s="112"/>
      <c r="D34" s="112"/>
      <c r="E34" s="112"/>
      <c r="F34" s="112"/>
      <c r="G34" s="112"/>
      <c r="H34" s="112"/>
      <c r="I34" s="112"/>
      <c r="J34" s="112"/>
      <c r="K34" s="112"/>
      <c r="L34" s="72"/>
      <c r="M34" s="72"/>
      <c r="N34" s="72"/>
      <c r="O34" s="72"/>
      <c r="P34" s="72"/>
      <c r="Q34" s="72"/>
    </row>
    <row r="35" spans="1:17" s="17" customFormat="1" ht="12.75">
      <c r="A35" s="103"/>
      <c r="B35" s="103"/>
      <c r="C35" s="112"/>
      <c r="D35" s="112"/>
      <c r="E35" s="112"/>
      <c r="F35" s="112"/>
      <c r="G35" s="112"/>
      <c r="H35" s="112"/>
      <c r="I35" s="112"/>
      <c r="J35" s="112"/>
      <c r="K35" s="112"/>
      <c r="L35" s="72"/>
      <c r="M35" s="72"/>
      <c r="N35" s="72"/>
      <c r="O35" s="72"/>
      <c r="P35" s="72"/>
      <c r="Q35" s="72"/>
    </row>
    <row r="36" spans="1:17" s="17" customFormat="1" ht="12.75">
      <c r="A36" s="103"/>
      <c r="B36" s="103"/>
      <c r="C36" s="112"/>
      <c r="D36" s="112"/>
      <c r="E36" s="112"/>
      <c r="F36" s="112"/>
      <c r="G36" s="112"/>
      <c r="H36" s="112"/>
      <c r="I36" s="112"/>
      <c r="J36" s="112"/>
      <c r="K36" s="112"/>
      <c r="L36" s="72"/>
      <c r="M36" s="72"/>
      <c r="N36" s="72"/>
      <c r="O36" s="72"/>
      <c r="P36" s="72"/>
      <c r="Q36" s="72"/>
    </row>
    <row r="37" spans="1:17" s="17" customFormat="1" ht="12.75">
      <c r="A37" s="103"/>
      <c r="B37" s="103"/>
      <c r="C37" s="112"/>
      <c r="D37" s="112"/>
      <c r="E37" s="112"/>
      <c r="F37" s="112"/>
      <c r="G37" s="112"/>
      <c r="H37" s="112"/>
      <c r="I37" s="112"/>
      <c r="J37" s="112"/>
      <c r="K37" s="112"/>
      <c r="L37" s="72"/>
      <c r="M37" s="72"/>
      <c r="N37" s="72"/>
      <c r="O37" s="72"/>
      <c r="P37" s="72"/>
      <c r="Q37" s="72"/>
    </row>
    <row r="38" spans="1:17" s="17" customFormat="1" ht="12.75">
      <c r="A38" s="103"/>
      <c r="B38" s="103"/>
      <c r="C38" s="112"/>
      <c r="D38" s="112"/>
      <c r="E38" s="112"/>
      <c r="F38" s="112"/>
      <c r="G38" s="112"/>
      <c r="H38" s="112"/>
      <c r="I38" s="112"/>
      <c r="J38" s="112"/>
      <c r="K38" s="112"/>
      <c r="L38" s="72"/>
      <c r="M38" s="72"/>
      <c r="N38" s="72"/>
      <c r="O38" s="72"/>
      <c r="P38" s="72"/>
      <c r="Q38" s="72"/>
    </row>
    <row r="39" spans="1:17" s="17" customFormat="1" ht="12.75">
      <c r="A39" s="103"/>
      <c r="B39" s="103"/>
      <c r="C39" s="112"/>
      <c r="D39" s="112"/>
      <c r="E39" s="112"/>
      <c r="F39" s="112"/>
      <c r="G39" s="112"/>
      <c r="H39" s="112"/>
      <c r="I39" s="112"/>
      <c r="J39" s="112"/>
      <c r="K39" s="112"/>
      <c r="L39" s="72"/>
      <c r="M39" s="72"/>
      <c r="N39" s="72"/>
      <c r="O39" s="72"/>
      <c r="P39" s="72"/>
      <c r="Q39" s="72"/>
    </row>
    <row r="40" spans="3:10" ht="12.75">
      <c r="C40" s="49"/>
      <c r="D40" s="49"/>
      <c r="E40" s="49"/>
      <c r="F40" s="49"/>
      <c r="G40" s="49"/>
      <c r="H40" s="49"/>
      <c r="I40" s="49"/>
      <c r="J40" s="49"/>
    </row>
    <row r="41" spans="3:10" ht="12.75">
      <c r="C41" s="49"/>
      <c r="D41" s="49"/>
      <c r="E41" s="49"/>
      <c r="F41" s="49"/>
      <c r="G41" s="49"/>
      <c r="H41" s="49"/>
      <c r="I41" s="49"/>
      <c r="J41" s="49"/>
    </row>
    <row r="42" spans="3:10" ht="12.75">
      <c r="C42" s="49"/>
      <c r="D42" s="49"/>
      <c r="E42" s="49"/>
      <c r="F42" s="49"/>
      <c r="G42" s="49"/>
      <c r="H42" s="49"/>
      <c r="I42" s="49"/>
      <c r="J42" s="49"/>
    </row>
  </sheetData>
  <sheetProtection/>
  <mergeCells count="5">
    <mergeCell ref="C5:F5"/>
    <mergeCell ref="M5:Q5"/>
    <mergeCell ref="H5:K5"/>
    <mergeCell ref="A23:B23"/>
    <mergeCell ref="L5:L6"/>
  </mergeCells>
  <printOptions/>
  <pageMargins left="0.17" right="0.16" top="0.47" bottom="0.17" header="0.5" footer="0.17"/>
  <pageSetup fitToHeight="1" fitToWidth="1" horizontalDpi="600" verticalDpi="600" orientation="landscape" paperSize="5" scale="96" r:id="rId3"/>
  <headerFooter alignWithMargins="0">
    <oddFooter>&amp;C&amp;"Times New Roman,Regular"&amp;A</oddFooter>
  </headerFooter>
  <legacyDrawing r:id="rId2"/>
</worksheet>
</file>

<file path=xl/worksheets/sheet7.xml><?xml version="1.0" encoding="utf-8"?>
<worksheet xmlns="http://schemas.openxmlformats.org/spreadsheetml/2006/main" xmlns:r="http://schemas.openxmlformats.org/officeDocument/2006/relationships">
  <sheetPr>
    <tabColor indexed="26"/>
    <pageSetUpPr fitToPage="1"/>
  </sheetPr>
  <dimension ref="A1:Q49"/>
  <sheetViews>
    <sheetView zoomScalePageLayoutView="0" workbookViewId="0" topLeftCell="A1">
      <selection activeCell="C8" sqref="C8"/>
    </sheetView>
  </sheetViews>
  <sheetFormatPr defaultColWidth="9.7109375" defaultRowHeight="12.75"/>
  <cols>
    <col min="1" max="1" width="2.421875" style="72" customWidth="1"/>
    <col min="2" max="2" width="42.140625" style="72" customWidth="1"/>
    <col min="3" max="12" width="10.421875" style="72" customWidth="1"/>
    <col min="13" max="16" width="5.57421875" style="72" bestFit="1" customWidth="1"/>
    <col min="17" max="17" width="24.57421875" style="72" customWidth="1"/>
    <col min="18" max="16384" width="9.7109375" style="72" customWidth="1"/>
  </cols>
  <sheetData>
    <row r="1" s="154" customFormat="1" ht="15.75">
      <c r="A1" s="8" t="str">
        <f>IF('GF Revenue'!A1="{ENTER NAME OF CITY HERE}","{Enter Name of City on GF Revenue Page}",'GF Revenue'!A1)</f>
        <v>{Enter Name of City on GF Revenue Page}</v>
      </c>
    </row>
    <row r="2" spans="1:4" s="154" customFormat="1" ht="15.75">
      <c r="A2" s="8" t="str">
        <f>'GF Revenue'!A2</f>
        <v>Four Year Financial Plan, Fiscal Years</v>
      </c>
      <c r="B2" s="7"/>
      <c r="C2" s="7"/>
      <c r="D2" s="8" t="str">
        <f>'GF Revenue'!D2</f>
        <v>2012-2015</v>
      </c>
    </row>
    <row r="3" s="154" customFormat="1" ht="15.75">
      <c r="A3" s="2" t="s">
        <v>14</v>
      </c>
    </row>
    <row r="4" ht="13.5" thickBot="1"/>
    <row r="5" spans="2:17" ht="37.5" customHeight="1" thickTop="1">
      <c r="B5" s="103"/>
      <c r="C5" s="384" t="s">
        <v>29</v>
      </c>
      <c r="D5" s="385"/>
      <c r="E5" s="385"/>
      <c r="F5" s="385"/>
      <c r="G5" s="104" t="s">
        <v>45</v>
      </c>
      <c r="H5" s="385" t="s">
        <v>30</v>
      </c>
      <c r="I5" s="385"/>
      <c r="J5" s="385"/>
      <c r="K5" s="386"/>
      <c r="L5" s="381" t="str">
        <f>'GF Revenue'!L4</f>
        <v>Avg Ann Increase 2007- present</v>
      </c>
      <c r="M5" s="388" t="s">
        <v>81</v>
      </c>
      <c r="N5" s="388"/>
      <c r="O5" s="388"/>
      <c r="P5" s="388"/>
      <c r="Q5" s="388"/>
    </row>
    <row r="6" spans="2:17" s="174" customFormat="1" ht="12.75">
      <c r="B6" s="175"/>
      <c r="C6" s="176">
        <f>'GF Revenue'!C5</f>
        <v>2007</v>
      </c>
      <c r="D6" s="176">
        <f>'GF Revenue'!D5</f>
        <v>2008</v>
      </c>
      <c r="E6" s="176">
        <f>'GF Revenue'!E5</f>
        <v>2009</v>
      </c>
      <c r="F6" s="176">
        <f>'GF Revenue'!F5</f>
        <v>2010</v>
      </c>
      <c r="G6" s="177">
        <f>'GF Revenue'!G5</f>
        <v>2011</v>
      </c>
      <c r="H6" s="176">
        <f>'GF Revenue'!H5</f>
        <v>2012</v>
      </c>
      <c r="I6" s="176">
        <f>'GF Revenue'!I5</f>
        <v>2013</v>
      </c>
      <c r="J6" s="176">
        <f>'GF Revenue'!J5</f>
        <v>2014</v>
      </c>
      <c r="K6" s="176">
        <f>'GF Revenue'!K5</f>
        <v>2015</v>
      </c>
      <c r="L6" s="381"/>
      <c r="M6" s="176">
        <f>'GF Revenue'!M5</f>
        <v>2012</v>
      </c>
      <c r="N6" s="176">
        <f>'GF Revenue'!N5</f>
        <v>2013</v>
      </c>
      <c r="O6" s="176">
        <f>'GF Revenue'!O5</f>
        <v>2014</v>
      </c>
      <c r="P6" s="176">
        <f>'GF Revenue'!P5</f>
        <v>2015</v>
      </c>
      <c r="Q6" s="176" t="str">
        <f>'GF Revenue'!Q5</f>
        <v>Description</v>
      </c>
    </row>
    <row r="7" spans="1:17" ht="22.5" customHeight="1">
      <c r="A7" s="103" t="s">
        <v>1</v>
      </c>
      <c r="C7" s="103"/>
      <c r="D7" s="103"/>
      <c r="E7" s="103"/>
      <c r="F7" s="103"/>
      <c r="G7" s="155"/>
      <c r="J7" s="73"/>
      <c r="K7" s="73"/>
      <c r="L7" s="103"/>
      <c r="M7" s="103"/>
      <c r="N7" s="103"/>
      <c r="O7" s="103"/>
      <c r="P7" s="103"/>
      <c r="Q7" s="103"/>
    </row>
    <row r="8" spans="1:17" ht="12.75">
      <c r="A8" s="103"/>
      <c r="B8" s="72" t="s">
        <v>140</v>
      </c>
      <c r="C8" s="116"/>
      <c r="D8" s="116"/>
      <c r="E8" s="116"/>
      <c r="F8" s="116"/>
      <c r="G8" s="117"/>
      <c r="H8" s="70">
        <f aca="true" t="shared" si="0" ref="H8:K10">G8*(1+M8)</f>
        <v>0</v>
      </c>
      <c r="I8" s="70">
        <f t="shared" si="0"/>
        <v>0</v>
      </c>
      <c r="J8" s="70">
        <f t="shared" si="0"/>
        <v>0</v>
      </c>
      <c r="K8" s="70">
        <f t="shared" si="0"/>
        <v>0</v>
      </c>
      <c r="L8" s="80" t="str">
        <f>IF(AND(G8&gt;0,C8&gt;0),(G8/C8)^(1/4)-1,IF(AND(G8&lt;=0,C8&gt;0),(F8/C8)^(1/3)-1,"N/A"))</f>
        <v>N/A</v>
      </c>
      <c r="M8" s="25"/>
      <c r="N8" s="25"/>
      <c r="O8" s="25"/>
      <c r="P8" s="25"/>
      <c r="Q8" s="158"/>
    </row>
    <row r="9" spans="2:17" ht="12.75">
      <c r="B9" s="72" t="s">
        <v>2</v>
      </c>
      <c r="C9" s="120"/>
      <c r="D9" s="120"/>
      <c r="E9" s="120"/>
      <c r="F9" s="120"/>
      <c r="G9" s="121"/>
      <c r="H9" s="72">
        <f>G9*(1+M9)</f>
        <v>0</v>
      </c>
      <c r="I9" s="72">
        <f>H9*(1+N9)</f>
        <v>0</v>
      </c>
      <c r="J9" s="72">
        <f>I9*(1+O9)</f>
        <v>0</v>
      </c>
      <c r="K9" s="72">
        <f>J9*(1+P9)</f>
        <v>0</v>
      </c>
      <c r="L9" s="80" t="str">
        <f>IF(AND(G9&gt;0,C9&gt;0),(G9/C9)^(1/4)-1,IF(AND(G9&lt;=0,C9&gt;0),(F9/C9)^(1/3)-1,"N/A"))</f>
        <v>N/A</v>
      </c>
      <c r="M9" s="25"/>
      <c r="N9" s="25"/>
      <c r="O9" s="25"/>
      <c r="P9" s="25"/>
      <c r="Q9" s="158"/>
    </row>
    <row r="10" spans="2:17" ht="12.75">
      <c r="B10" s="72" t="s">
        <v>101</v>
      </c>
      <c r="C10" s="120"/>
      <c r="D10" s="120"/>
      <c r="E10" s="120"/>
      <c r="F10" s="120"/>
      <c r="G10" s="121"/>
      <c r="H10" s="72">
        <f t="shared" si="0"/>
        <v>0</v>
      </c>
      <c r="I10" s="72">
        <f t="shared" si="0"/>
        <v>0</v>
      </c>
      <c r="J10" s="72">
        <f t="shared" si="0"/>
        <v>0</v>
      </c>
      <c r="K10" s="72">
        <f t="shared" si="0"/>
        <v>0</v>
      </c>
      <c r="L10" s="80" t="str">
        <f>IF(AND(G10&gt;0,C10&gt;0),(G10/C10)^(1/4)-1,IF(AND(G10&lt;=0,C10&gt;0),(F10/C10)^(1/3)-1,"N/A"))</f>
        <v>N/A</v>
      </c>
      <c r="M10" s="25"/>
      <c r="N10" s="25"/>
      <c r="O10" s="25"/>
      <c r="P10" s="25"/>
      <c r="Q10" s="158"/>
    </row>
    <row r="11" spans="2:17" ht="12.75">
      <c r="B11" s="72" t="s">
        <v>3</v>
      </c>
      <c r="C11" s="120"/>
      <c r="D11" s="120"/>
      <c r="E11" s="120"/>
      <c r="F11" s="120"/>
      <c r="G11" s="121"/>
      <c r="H11" s="72">
        <f>G11*(1+M11)</f>
        <v>0</v>
      </c>
      <c r="I11" s="72">
        <f>H11*(1+N11)</f>
        <v>0</v>
      </c>
      <c r="J11" s="72">
        <f>I11*(1+O11)</f>
        <v>0</v>
      </c>
      <c r="K11" s="72">
        <f>J11*(1+P11)</f>
        <v>0</v>
      </c>
      <c r="L11" s="80" t="str">
        <f>IF(AND(G11&gt;0,C11&gt;0),(G11/C11)^(1/4)-1,IF(AND(G11&lt;=0,C11&gt;0),(F11/C11)^(1/3)-1,"N/A"))</f>
        <v>N/A</v>
      </c>
      <c r="M11" s="25"/>
      <c r="N11" s="25"/>
      <c r="O11" s="25"/>
      <c r="P11" s="25"/>
      <c r="Q11" s="158"/>
    </row>
    <row r="12" spans="2:17" s="103" customFormat="1" ht="12.75">
      <c r="B12" s="103" t="s">
        <v>88</v>
      </c>
      <c r="C12" s="128"/>
      <c r="D12" s="128"/>
      <c r="E12" s="128"/>
      <c r="F12" s="128"/>
      <c r="G12" s="163"/>
      <c r="H12" s="112">
        <f>SUM(H8:H11)</f>
        <v>0</v>
      </c>
      <c r="I12" s="112">
        <f>SUM(I8:I11)</f>
        <v>0</v>
      </c>
      <c r="J12" s="112">
        <f>SUM(J8:J11)</f>
        <v>0</v>
      </c>
      <c r="K12" s="112">
        <f>SUM(K8:K11)</f>
        <v>0</v>
      </c>
      <c r="L12" s="87" t="str">
        <f>IF(AND(G12&gt;0,C12&gt;0),(G12/C12)^(1/4)-1,IF(AND(G12&lt;=0,C12&gt;0),(F12/C12)^(1/3)-1,"N/A"))</f>
        <v>N/A</v>
      </c>
      <c r="M12" s="43"/>
      <c r="N12" s="43"/>
      <c r="O12" s="43"/>
      <c r="P12" s="43"/>
      <c r="Q12" s="113"/>
    </row>
    <row r="13" spans="1:16" ht="21.75" customHeight="1">
      <c r="A13" s="103" t="s">
        <v>4</v>
      </c>
      <c r="C13" s="103"/>
      <c r="D13" s="103"/>
      <c r="E13" s="103"/>
      <c r="F13" s="103"/>
      <c r="G13" s="155"/>
      <c r="I13" s="178"/>
      <c r="J13" s="178"/>
      <c r="K13" s="178"/>
      <c r="L13" s="80"/>
      <c r="M13" s="95"/>
      <c r="N13" s="95"/>
      <c r="O13" s="95"/>
      <c r="P13" s="95"/>
    </row>
    <row r="14" spans="2:17" ht="12.75">
      <c r="B14" s="10" t="s">
        <v>64</v>
      </c>
      <c r="C14" s="116"/>
      <c r="D14" s="116"/>
      <c r="E14" s="116"/>
      <c r="F14" s="116"/>
      <c r="G14" s="117"/>
      <c r="H14" s="70">
        <f aca="true" t="shared" si="1" ref="H14:H20">G14*(1+M14)</f>
        <v>0</v>
      </c>
      <c r="I14" s="70">
        <f aca="true" t="shared" si="2" ref="I14:K18">H14*(1+N14)</f>
        <v>0</v>
      </c>
      <c r="J14" s="70">
        <f t="shared" si="2"/>
        <v>0</v>
      </c>
      <c r="K14" s="70">
        <f t="shared" si="2"/>
        <v>0</v>
      </c>
      <c r="L14" s="80" t="str">
        <f aca="true" t="shared" si="3" ref="L14:L21">IF(AND(G14&gt;0,C14&gt;0),(G14/C14)^(1/4)-1,IF(AND(G14&lt;=0,C14&gt;0),(F14/C14)^(1/3)-1,"N/A"))</f>
        <v>N/A</v>
      </c>
      <c r="M14" s="25"/>
      <c r="N14" s="25"/>
      <c r="O14" s="25"/>
      <c r="P14" s="25"/>
      <c r="Q14" s="158"/>
    </row>
    <row r="15" spans="2:17" ht="12.75">
      <c r="B15" s="10" t="s">
        <v>65</v>
      </c>
      <c r="C15" s="120"/>
      <c r="D15" s="120"/>
      <c r="E15" s="120"/>
      <c r="F15" s="120"/>
      <c r="G15" s="121"/>
      <c r="H15" s="72">
        <f t="shared" si="1"/>
        <v>0</v>
      </c>
      <c r="I15" s="72">
        <f t="shared" si="2"/>
        <v>0</v>
      </c>
      <c r="J15" s="72">
        <f t="shared" si="2"/>
        <v>0</v>
      </c>
      <c r="K15" s="72">
        <f t="shared" si="2"/>
        <v>0</v>
      </c>
      <c r="L15" s="80" t="str">
        <f t="shared" si="3"/>
        <v>N/A</v>
      </c>
      <c r="M15" s="25"/>
      <c r="N15" s="25"/>
      <c r="O15" s="25"/>
      <c r="P15" s="25"/>
      <c r="Q15" s="158"/>
    </row>
    <row r="16" spans="2:17" ht="12.75">
      <c r="B16" s="36" t="s">
        <v>66</v>
      </c>
      <c r="C16" s="120"/>
      <c r="D16" s="120"/>
      <c r="E16" s="120"/>
      <c r="F16" s="120"/>
      <c r="G16" s="121"/>
      <c r="H16" s="72">
        <f t="shared" si="1"/>
        <v>0</v>
      </c>
      <c r="I16" s="72">
        <f t="shared" si="2"/>
        <v>0</v>
      </c>
      <c r="J16" s="72">
        <f t="shared" si="2"/>
        <v>0</v>
      </c>
      <c r="K16" s="72">
        <f t="shared" si="2"/>
        <v>0</v>
      </c>
      <c r="L16" s="80" t="str">
        <f t="shared" si="3"/>
        <v>N/A</v>
      </c>
      <c r="M16" s="25"/>
      <c r="N16" s="25"/>
      <c r="O16" s="25"/>
      <c r="P16" s="25"/>
      <c r="Q16" s="158"/>
    </row>
    <row r="17" spans="2:17" ht="12.75">
      <c r="B17" s="10" t="s">
        <v>85</v>
      </c>
      <c r="C17" s="120"/>
      <c r="D17" s="120"/>
      <c r="E17" s="120"/>
      <c r="F17" s="120"/>
      <c r="G17" s="121"/>
      <c r="H17" s="72">
        <f t="shared" si="1"/>
        <v>0</v>
      </c>
      <c r="I17" s="72">
        <f t="shared" si="2"/>
        <v>0</v>
      </c>
      <c r="J17" s="72">
        <f t="shared" si="2"/>
        <v>0</v>
      </c>
      <c r="K17" s="72">
        <f t="shared" si="2"/>
        <v>0</v>
      </c>
      <c r="L17" s="80" t="str">
        <f t="shared" si="3"/>
        <v>N/A</v>
      </c>
      <c r="M17" s="25"/>
      <c r="N17" s="25"/>
      <c r="O17" s="25"/>
      <c r="P17" s="25"/>
      <c r="Q17" s="158"/>
    </row>
    <row r="18" spans="1:17" s="37" customFormat="1" ht="12.75">
      <c r="A18" s="122"/>
      <c r="B18" s="10" t="s">
        <v>67</v>
      </c>
      <c r="C18" s="120"/>
      <c r="D18" s="120"/>
      <c r="E18" s="120"/>
      <c r="F18" s="120"/>
      <c r="G18" s="121"/>
      <c r="H18" s="72">
        <f t="shared" si="1"/>
        <v>0</v>
      </c>
      <c r="I18" s="72">
        <f t="shared" si="2"/>
        <v>0</v>
      </c>
      <c r="J18" s="72">
        <f t="shared" si="2"/>
        <v>0</v>
      </c>
      <c r="K18" s="72">
        <f t="shared" si="2"/>
        <v>0</v>
      </c>
      <c r="L18" s="80" t="str">
        <f t="shared" si="3"/>
        <v>N/A</v>
      </c>
      <c r="M18" s="25"/>
      <c r="N18" s="25"/>
      <c r="O18" s="25"/>
      <c r="P18" s="25"/>
      <c r="Q18" s="158"/>
    </row>
    <row r="19" spans="1:17" s="37" customFormat="1" ht="12.75">
      <c r="A19" s="122"/>
      <c r="B19" s="10" t="s">
        <v>82</v>
      </c>
      <c r="C19" s="120"/>
      <c r="D19" s="120"/>
      <c r="E19" s="120"/>
      <c r="F19" s="120"/>
      <c r="G19" s="121"/>
      <c r="H19" s="72">
        <f t="shared" si="1"/>
        <v>0</v>
      </c>
      <c r="I19" s="72">
        <f aca="true" t="shared" si="4" ref="I19:K20">H19*(1+N19)</f>
        <v>0</v>
      </c>
      <c r="J19" s="72">
        <f t="shared" si="4"/>
        <v>0</v>
      </c>
      <c r="K19" s="72">
        <f t="shared" si="4"/>
        <v>0</v>
      </c>
      <c r="L19" s="80" t="str">
        <f t="shared" si="3"/>
        <v>N/A</v>
      </c>
      <c r="M19" s="25"/>
      <c r="N19" s="25"/>
      <c r="O19" s="25"/>
      <c r="P19" s="25"/>
      <c r="Q19" s="158"/>
    </row>
    <row r="20" spans="1:17" s="37" customFormat="1" ht="12.75">
      <c r="A20" s="122"/>
      <c r="B20" s="36" t="s">
        <v>83</v>
      </c>
      <c r="C20" s="120"/>
      <c r="D20" s="120"/>
      <c r="E20" s="120"/>
      <c r="F20" s="120"/>
      <c r="G20" s="121"/>
      <c r="H20" s="72">
        <f t="shared" si="1"/>
        <v>0</v>
      </c>
      <c r="I20" s="72">
        <f t="shared" si="4"/>
        <v>0</v>
      </c>
      <c r="J20" s="72">
        <f t="shared" si="4"/>
        <v>0</v>
      </c>
      <c r="K20" s="72">
        <f t="shared" si="4"/>
        <v>0</v>
      </c>
      <c r="L20" s="80" t="str">
        <f t="shared" si="3"/>
        <v>N/A</v>
      </c>
      <c r="M20" s="25"/>
      <c r="N20" s="25"/>
      <c r="O20" s="25"/>
      <c r="P20" s="25"/>
      <c r="Q20" s="158"/>
    </row>
    <row r="21" spans="2:17" s="103" customFormat="1" ht="12.75">
      <c r="B21" s="103" t="s">
        <v>144</v>
      </c>
      <c r="C21" s="120"/>
      <c r="D21" s="120"/>
      <c r="E21" s="120"/>
      <c r="F21" s="120"/>
      <c r="G21" s="121"/>
      <c r="H21" s="110">
        <f>SUM(H14:H20)</f>
        <v>0</v>
      </c>
      <c r="I21" s="110">
        <f>SUM(I14:I20)</f>
        <v>0</v>
      </c>
      <c r="J21" s="110">
        <f>SUM(J14:J20)</f>
        <v>0</v>
      </c>
      <c r="K21" s="110">
        <f>SUM(K14:K20)</f>
        <v>0</v>
      </c>
      <c r="L21" s="87" t="str">
        <f t="shared" si="3"/>
        <v>N/A</v>
      </c>
      <c r="M21" s="25"/>
      <c r="N21" s="25"/>
      <c r="O21" s="25"/>
      <c r="P21" s="25"/>
      <c r="Q21" s="158"/>
    </row>
    <row r="22" spans="1:17" ht="12.75">
      <c r="A22" s="103"/>
      <c r="B22" s="103"/>
      <c r="C22" s="113"/>
      <c r="D22" s="113"/>
      <c r="E22" s="113"/>
      <c r="F22" s="113"/>
      <c r="G22" s="114"/>
      <c r="H22" s="113"/>
      <c r="I22" s="179"/>
      <c r="J22" s="179"/>
      <c r="K22" s="179"/>
      <c r="L22" s="156"/>
      <c r="M22" s="156"/>
      <c r="N22" s="113"/>
      <c r="O22" s="113"/>
      <c r="P22" s="113"/>
      <c r="Q22" s="113"/>
    </row>
    <row r="23" spans="1:17" ht="12.75">
      <c r="A23" s="389" t="s">
        <v>53</v>
      </c>
      <c r="B23" s="389"/>
      <c r="C23" s="110">
        <f aca="true" t="shared" si="5" ref="C23:K23">C12-C21</f>
        <v>0</v>
      </c>
      <c r="D23" s="110">
        <f t="shared" si="5"/>
        <v>0</v>
      </c>
      <c r="E23" s="110">
        <f t="shared" si="5"/>
        <v>0</v>
      </c>
      <c r="F23" s="110">
        <f t="shared" si="5"/>
        <v>0</v>
      </c>
      <c r="G23" s="111">
        <f t="shared" si="5"/>
        <v>0</v>
      </c>
      <c r="H23" s="110">
        <f t="shared" si="5"/>
        <v>0</v>
      </c>
      <c r="I23" s="110">
        <f t="shared" si="5"/>
        <v>0</v>
      </c>
      <c r="J23" s="110">
        <f t="shared" si="5"/>
        <v>0</v>
      </c>
      <c r="K23" s="110">
        <f t="shared" si="5"/>
        <v>0</v>
      </c>
      <c r="L23" s="87" t="str">
        <f>IF(AND(G23&gt;0,C23&gt;0),(G23/C23)^(1/4)-1,IF(AND(G23&lt;=0,C23&gt;0),(F23/C23)^(1/3)-1,"N/A"))</f>
        <v>N/A</v>
      </c>
      <c r="M23" s="113"/>
      <c r="N23" s="113"/>
      <c r="O23" s="113"/>
      <c r="P23" s="113"/>
      <c r="Q23" s="113"/>
    </row>
    <row r="24" ht="12.75">
      <c r="G24" s="155"/>
    </row>
    <row r="25" spans="1:12" s="10" customFormat="1" ht="12.75">
      <c r="A25" s="103" t="s">
        <v>107</v>
      </c>
      <c r="B25" s="72"/>
      <c r="C25" s="113"/>
      <c r="D25" s="113"/>
      <c r="E25" s="113"/>
      <c r="F25" s="113"/>
      <c r="G25" s="114"/>
      <c r="H25" s="113"/>
      <c r="I25" s="113"/>
      <c r="J25" s="113"/>
      <c r="K25" s="113"/>
      <c r="L25" s="79"/>
    </row>
    <row r="26" spans="2:12" s="70" customFormat="1" ht="12.75">
      <c r="B26" s="115" t="s">
        <v>44</v>
      </c>
      <c r="C26" s="116"/>
      <c r="D26" s="116"/>
      <c r="E26" s="116"/>
      <c r="F26" s="116"/>
      <c r="G26" s="121"/>
      <c r="H26" s="118">
        <f>G27</f>
        <v>0</v>
      </c>
      <c r="I26" s="118">
        <f>H27</f>
        <v>0</v>
      </c>
      <c r="J26" s="118">
        <f>I27</f>
        <v>0</v>
      </c>
      <c r="K26" s="118">
        <f>J27</f>
        <v>0</v>
      </c>
      <c r="L26" s="80"/>
    </row>
    <row r="27" spans="1:12" s="10" customFormat="1" ht="12.75">
      <c r="A27" s="72"/>
      <c r="B27" s="119" t="s">
        <v>42</v>
      </c>
      <c r="C27" s="120"/>
      <c r="D27" s="120"/>
      <c r="E27" s="120"/>
      <c r="F27" s="120"/>
      <c r="G27" s="121"/>
      <c r="H27" s="113">
        <f>H23+H26</f>
        <v>0</v>
      </c>
      <c r="I27" s="113">
        <f>I23+I26</f>
        <v>0</v>
      </c>
      <c r="J27" s="113">
        <f>J23+J26</f>
        <v>0</v>
      </c>
      <c r="K27" s="113">
        <f>K23+K26</f>
        <v>0</v>
      </c>
      <c r="L27" s="80"/>
    </row>
    <row r="28" spans="1:12" s="10" customFormat="1" ht="12.75">
      <c r="A28" s="72"/>
      <c r="B28" s="72" t="s">
        <v>174</v>
      </c>
      <c r="C28" s="120"/>
      <c r="D28" s="120"/>
      <c r="E28" s="120"/>
      <c r="F28" s="120"/>
      <c r="G28" s="121"/>
      <c r="H28" s="124"/>
      <c r="I28" s="124"/>
      <c r="J28" s="124"/>
      <c r="K28" s="124"/>
      <c r="L28" s="80"/>
    </row>
    <row r="29" spans="1:12" s="10" customFormat="1" ht="12.75">
      <c r="A29" s="72"/>
      <c r="B29" s="72" t="s">
        <v>175</v>
      </c>
      <c r="C29" s="120"/>
      <c r="D29" s="120"/>
      <c r="E29" s="120"/>
      <c r="F29" s="120"/>
      <c r="G29" s="121"/>
      <c r="H29" s="125"/>
      <c r="I29" s="125"/>
      <c r="J29" s="125"/>
      <c r="K29" s="125"/>
      <c r="L29" s="80"/>
    </row>
    <row r="30" spans="1:12" s="10" customFormat="1" ht="12.75">
      <c r="A30" s="72"/>
      <c r="B30" s="126" t="s">
        <v>176</v>
      </c>
      <c r="C30" s="120"/>
      <c r="D30" s="120"/>
      <c r="E30" s="120"/>
      <c r="F30" s="120"/>
      <c r="G30" s="121"/>
      <c r="H30" s="125"/>
      <c r="I30" s="125"/>
      <c r="J30" s="125"/>
      <c r="K30" s="125"/>
      <c r="L30" s="80"/>
    </row>
    <row r="31" spans="2:12" s="110" customFormat="1" ht="26.25" thickBot="1">
      <c r="B31" s="127" t="s">
        <v>177</v>
      </c>
      <c r="C31" s="128"/>
      <c r="D31" s="128"/>
      <c r="E31" s="128"/>
      <c r="F31" s="128"/>
      <c r="G31" s="173"/>
      <c r="H31" s="130">
        <f>IF(AND(C21&gt;0,D21&gt;0,E21&gt;0,F21&gt;0),H27-(H28+H29+H30),0)</f>
        <v>0</v>
      </c>
      <c r="I31" s="130">
        <f>IF(AND(D21&gt;0,E21&gt;0,F21&gt;0,G21&gt;0),I27-(I28+I29+I30),0)</f>
        <v>0</v>
      </c>
      <c r="J31" s="130">
        <f>IF(AND(E21&gt;0,F21&gt;0,G21&gt;0,H21&gt;0),J27-(J28+J29+J30),0)</f>
        <v>0</v>
      </c>
      <c r="K31" s="130">
        <f>IF(AND(F21&gt;0,G21&gt;0,H21&gt;0,I21&gt;0),K27-(K28+K29+K30),0)</f>
        <v>0</v>
      </c>
      <c r="L31" s="87"/>
    </row>
    <row r="32" ht="13.5" thickTop="1"/>
    <row r="34" spans="1:11" s="1" customFormat="1" ht="12.75">
      <c r="A34" s="180"/>
      <c r="B34" s="136"/>
      <c r="C34" s="136"/>
      <c r="D34" s="136"/>
      <c r="E34" s="136"/>
      <c r="F34" s="136"/>
      <c r="G34" s="136"/>
      <c r="H34" s="136"/>
      <c r="I34" s="136"/>
      <c r="J34" s="136"/>
      <c r="K34" s="136"/>
    </row>
    <row r="35" spans="2:11" s="1" customFormat="1" ht="12.75">
      <c r="B35" s="136"/>
      <c r="C35" s="181"/>
      <c r="E35" s="182"/>
      <c r="F35" s="182"/>
      <c r="G35" s="182"/>
      <c r="H35" s="183"/>
      <c r="I35" s="183"/>
      <c r="J35" s="183"/>
      <c r="K35" s="183"/>
    </row>
    <row r="36" spans="1:11" s="1" customFormat="1" ht="12.75">
      <c r="A36" s="136"/>
      <c r="B36" s="136"/>
      <c r="C36" s="182"/>
      <c r="D36" s="182"/>
      <c r="E36" s="182"/>
      <c r="F36" s="182"/>
      <c r="G36" s="182"/>
      <c r="H36" s="183"/>
      <c r="I36" s="183"/>
      <c r="J36" s="183"/>
      <c r="K36" s="183"/>
    </row>
    <row r="37" spans="1:11" s="185" customFormat="1" ht="12.75">
      <c r="A37" s="180"/>
      <c r="B37" s="180"/>
      <c r="C37" s="182"/>
      <c r="D37" s="182"/>
      <c r="E37" s="182"/>
      <c r="F37" s="182"/>
      <c r="G37" s="182"/>
      <c r="H37" s="184"/>
      <c r="I37" s="184"/>
      <c r="J37" s="184"/>
      <c r="K37" s="184"/>
    </row>
    <row r="38" spans="2:11" ht="12.75">
      <c r="B38" s="103"/>
      <c r="C38" s="112"/>
      <c r="D38" s="112"/>
      <c r="E38" s="112"/>
      <c r="F38" s="112"/>
      <c r="G38" s="112"/>
      <c r="H38" s="112"/>
      <c r="I38" s="112"/>
      <c r="J38" s="112"/>
      <c r="K38" s="112"/>
    </row>
    <row r="39" spans="2:11" ht="12.75">
      <c r="B39" s="103"/>
      <c r="C39" s="112"/>
      <c r="D39" s="112"/>
      <c r="E39" s="112"/>
      <c r="F39" s="112"/>
      <c r="G39" s="112"/>
      <c r="H39" s="112"/>
      <c r="I39" s="112"/>
      <c r="J39" s="112"/>
      <c r="K39" s="112"/>
    </row>
    <row r="40" spans="2:11" ht="12.75">
      <c r="B40" s="103"/>
      <c r="C40" s="112"/>
      <c r="D40" s="112"/>
      <c r="E40" s="112"/>
      <c r="F40" s="112"/>
      <c r="G40" s="112"/>
      <c r="H40" s="112"/>
      <c r="I40" s="112"/>
      <c r="J40" s="112"/>
      <c r="K40" s="112"/>
    </row>
    <row r="41" spans="2:11" ht="12.75">
      <c r="B41" s="103"/>
      <c r="C41" s="112"/>
      <c r="D41" s="112"/>
      <c r="E41" s="112"/>
      <c r="F41" s="112"/>
      <c r="G41" s="112"/>
      <c r="H41" s="112"/>
      <c r="I41" s="112"/>
      <c r="J41" s="112"/>
      <c r="K41" s="112"/>
    </row>
    <row r="49" spans="12:13" ht="12.75">
      <c r="L49" s="103"/>
      <c r="M49" s="103"/>
    </row>
  </sheetData>
  <sheetProtection/>
  <mergeCells count="5">
    <mergeCell ref="C5:F5"/>
    <mergeCell ref="M5:Q5"/>
    <mergeCell ref="H5:K5"/>
    <mergeCell ref="A23:B23"/>
    <mergeCell ref="L5:L6"/>
  </mergeCells>
  <printOptions/>
  <pageMargins left="0.41" right="0.16" top="0.56" bottom="0.16" header="0.5" footer="0.22"/>
  <pageSetup fitToHeight="1" fitToWidth="1" horizontalDpi="600" verticalDpi="600" orientation="landscape" paperSize="5" scale="91" r:id="rId3"/>
  <headerFooter alignWithMargins="0">
    <oddFooter>&amp;C&amp;"Times New Roman,Regular"&amp;A</oddFooter>
  </headerFooter>
  <legacyDrawing r:id="rId2"/>
</worksheet>
</file>

<file path=xl/worksheets/sheet8.xml><?xml version="1.0" encoding="utf-8"?>
<worksheet xmlns="http://schemas.openxmlformats.org/spreadsheetml/2006/main" xmlns:r="http://schemas.openxmlformats.org/officeDocument/2006/relationships">
  <sheetPr>
    <tabColor indexed="47"/>
    <pageSetUpPr fitToPage="1"/>
  </sheetPr>
  <dimension ref="A1:Y558"/>
  <sheetViews>
    <sheetView zoomScalePageLayoutView="0" workbookViewId="0" topLeftCell="A1">
      <selection activeCell="C11" sqref="C11"/>
    </sheetView>
  </sheetViews>
  <sheetFormatPr defaultColWidth="9.140625" defaultRowHeight="12.75"/>
  <cols>
    <col min="1" max="1" width="1.57421875" style="185" customWidth="1"/>
    <col min="2" max="2" width="8.140625" style="137" bestFit="1" customWidth="1"/>
    <col min="3" max="3" width="44.00390625" style="1" customWidth="1"/>
    <col min="4" max="7" width="10.8515625" style="250" customWidth="1"/>
    <col min="8" max="8" width="1.421875" style="251" customWidth="1"/>
    <col min="9" max="12" width="8.57421875" style="189" customWidth="1"/>
    <col min="13" max="13" width="1.8515625" style="1" customWidth="1"/>
    <col min="14" max="14" width="7.8515625" style="1" customWidth="1"/>
    <col min="15" max="15" width="6.57421875" style="1" customWidth="1"/>
    <col min="16" max="16" width="8.421875" style="1" customWidth="1"/>
    <col min="17" max="17" width="5.7109375" style="1" customWidth="1"/>
    <col min="18" max="18" width="1.8515625" style="1" customWidth="1"/>
    <col min="19" max="20" width="9.28125" style="189" customWidth="1"/>
    <col min="21" max="24" width="0" style="1" hidden="1" customWidth="1"/>
    <col min="25" max="16384" width="9.140625" style="1" customWidth="1"/>
  </cols>
  <sheetData>
    <row r="1" spans="1:20" ht="18">
      <c r="A1" s="391" t="s">
        <v>165</v>
      </c>
      <c r="B1" s="391"/>
      <c r="C1" s="391"/>
      <c r="D1" s="391"/>
      <c r="E1" s="391"/>
      <c r="F1" s="391"/>
      <c r="G1" s="391"/>
      <c r="H1" s="391"/>
      <c r="I1" s="391"/>
      <c r="J1" s="391"/>
      <c r="K1" s="391"/>
      <c r="L1" s="391"/>
      <c r="M1" s="391"/>
      <c r="N1" s="391"/>
      <c r="O1" s="391"/>
      <c r="P1" s="391"/>
      <c r="Q1" s="391"/>
      <c r="R1" s="391"/>
      <c r="S1" s="391"/>
      <c r="T1" s="391"/>
    </row>
    <row r="2" spans="1:25" ht="12.75" customHeight="1">
      <c r="A2" s="393" t="s">
        <v>145</v>
      </c>
      <c r="B2" s="393"/>
      <c r="C2" s="393"/>
      <c r="D2" s="393"/>
      <c r="E2" s="393"/>
      <c r="F2" s="393"/>
      <c r="G2" s="393"/>
      <c r="H2" s="393"/>
      <c r="I2" s="393"/>
      <c r="J2" s="393"/>
      <c r="K2" s="393"/>
      <c r="L2" s="393"/>
      <c r="M2" s="393"/>
      <c r="N2" s="393"/>
      <c r="O2" s="393"/>
      <c r="P2" s="393"/>
      <c r="Q2" s="393"/>
      <c r="R2" s="393"/>
      <c r="S2" s="393"/>
      <c r="T2" s="393"/>
      <c r="U2" s="393"/>
      <c r="W2" s="186"/>
      <c r="X2" s="186"/>
      <c r="Y2" s="186"/>
    </row>
    <row r="3" spans="1:20" ht="30" customHeight="1">
      <c r="A3" s="395" t="s">
        <v>166</v>
      </c>
      <c r="B3" s="396"/>
      <c r="C3" s="396"/>
      <c r="D3" s="396"/>
      <c r="E3" s="396"/>
      <c r="F3" s="396"/>
      <c r="G3" s="396"/>
      <c r="H3" s="396"/>
      <c r="I3" s="396"/>
      <c r="J3" s="396"/>
      <c r="K3" s="396"/>
      <c r="L3" s="396"/>
      <c r="M3" s="396"/>
      <c r="N3" s="396"/>
      <c r="O3" s="396"/>
      <c r="P3" s="396"/>
      <c r="Q3" s="396"/>
      <c r="R3" s="396"/>
      <c r="S3" s="396"/>
      <c r="T3" s="396"/>
    </row>
    <row r="4" spans="1:20" s="189" customFormat="1" ht="15.75" customHeight="1">
      <c r="A4" s="187"/>
      <c r="B4" s="188"/>
      <c r="C4" s="187"/>
      <c r="D4" s="187"/>
      <c r="E4" s="187"/>
      <c r="F4" s="187"/>
      <c r="G4" s="187"/>
      <c r="H4" s="187"/>
      <c r="I4" s="187"/>
      <c r="J4" s="187"/>
      <c r="K4" s="187"/>
      <c r="L4" s="187"/>
      <c r="M4" s="187"/>
      <c r="N4" s="187"/>
      <c r="O4" s="187"/>
      <c r="P4" s="187"/>
      <c r="Q4" s="187"/>
      <c r="R4" s="187"/>
      <c r="S4" s="187"/>
      <c r="T4" s="187"/>
    </row>
    <row r="5" spans="1:24" s="192" customFormat="1" ht="25.5" customHeight="1">
      <c r="A5" s="190"/>
      <c r="B5" s="191"/>
      <c r="C5" s="191"/>
      <c r="D5" s="392" t="s">
        <v>90</v>
      </c>
      <c r="E5" s="392"/>
      <c r="F5" s="392"/>
      <c r="G5" s="392"/>
      <c r="H5" s="191"/>
      <c r="I5" s="392" t="s">
        <v>91</v>
      </c>
      <c r="J5" s="392"/>
      <c r="K5" s="392"/>
      <c r="L5" s="392"/>
      <c r="M5" s="191"/>
      <c r="N5" s="380" t="s">
        <v>113</v>
      </c>
      <c r="O5" s="380"/>
      <c r="P5" s="380"/>
      <c r="Q5" s="380"/>
      <c r="R5" s="14"/>
      <c r="S5" s="380" t="s">
        <v>164</v>
      </c>
      <c r="T5" s="380"/>
      <c r="U5" s="192">
        <v>2008</v>
      </c>
      <c r="V5" s="192">
        <v>2009</v>
      </c>
      <c r="W5" s="192">
        <v>2010</v>
      </c>
      <c r="X5" s="192">
        <v>2011</v>
      </c>
    </row>
    <row r="6" spans="1:20" s="192" customFormat="1" ht="12.75">
      <c r="A6" s="193"/>
      <c r="B6" s="194"/>
      <c r="D6" s="193">
        <f>'GF Revenue'!H5</f>
        <v>2012</v>
      </c>
      <c r="E6" s="193">
        <f>'GF Revenue'!I5</f>
        <v>2013</v>
      </c>
      <c r="F6" s="193">
        <f>'GF Revenue'!J5</f>
        <v>2014</v>
      </c>
      <c r="G6" s="193">
        <f>'GF Revenue'!K5</f>
        <v>2015</v>
      </c>
      <c r="I6" s="193">
        <f>'GF Revenue'!H5</f>
        <v>2012</v>
      </c>
      <c r="J6" s="193">
        <f>'GF Revenue'!I5</f>
        <v>2013</v>
      </c>
      <c r="K6" s="193">
        <f>'GF Revenue'!J5</f>
        <v>2014</v>
      </c>
      <c r="L6" s="193">
        <f>'GF Revenue'!K5</f>
        <v>2015</v>
      </c>
      <c r="N6" s="394" t="s">
        <v>115</v>
      </c>
      <c r="O6" s="394" t="s">
        <v>116</v>
      </c>
      <c r="P6" s="394" t="s">
        <v>93</v>
      </c>
      <c r="Q6" s="394" t="s">
        <v>38</v>
      </c>
      <c r="R6" s="195"/>
      <c r="S6" s="193" t="s">
        <v>156</v>
      </c>
      <c r="T6" s="193" t="s">
        <v>157</v>
      </c>
    </row>
    <row r="7" spans="1:23" s="46" customFormat="1" ht="12.75">
      <c r="A7" s="193"/>
      <c r="B7" s="194"/>
      <c r="C7" s="192"/>
      <c r="D7" s="193"/>
      <c r="E7" s="193"/>
      <c r="F7" s="193"/>
      <c r="G7" s="193"/>
      <c r="H7" s="192"/>
      <c r="I7" s="193"/>
      <c r="J7" s="193"/>
      <c r="K7" s="193"/>
      <c r="L7" s="193"/>
      <c r="M7" s="192"/>
      <c r="N7" s="394"/>
      <c r="O7" s="394"/>
      <c r="P7" s="394"/>
      <c r="Q7" s="394"/>
      <c r="R7" s="195"/>
      <c r="S7" s="192"/>
      <c r="T7" s="192"/>
      <c r="U7" s="196"/>
      <c r="V7" s="196"/>
      <c r="W7" s="196"/>
    </row>
    <row r="8" spans="1:24" s="46" customFormat="1" ht="15.75">
      <c r="A8" s="197" t="s">
        <v>159</v>
      </c>
      <c r="B8" s="198"/>
      <c r="D8" s="199">
        <f>SUM(D10:D205)</f>
        <v>0</v>
      </c>
      <c r="E8" s="199">
        <f>SUM(E10:E205)</f>
        <v>0</v>
      </c>
      <c r="F8" s="199">
        <f>SUM(F10:F205)</f>
        <v>0</v>
      </c>
      <c r="G8" s="199">
        <f>SUM(G10:G205)</f>
        <v>0</v>
      </c>
      <c r="H8" s="66"/>
      <c r="I8" s="200"/>
      <c r="J8" s="200"/>
      <c r="K8" s="200"/>
      <c r="L8" s="200"/>
      <c r="N8" s="196"/>
      <c r="O8" s="196"/>
      <c r="P8" s="196"/>
      <c r="Q8" s="196"/>
      <c r="R8" s="196"/>
      <c r="S8" s="196"/>
      <c r="T8" s="196"/>
      <c r="U8" s="196">
        <f>SUM(U10:U150)</f>
        <v>0</v>
      </c>
      <c r="V8" s="196">
        <f>SUM(V10:V150)</f>
        <v>0</v>
      </c>
      <c r="W8" s="196">
        <f>SUM(W10:W150)</f>
        <v>0</v>
      </c>
      <c r="X8" s="196">
        <f>SUM(X10:X150)</f>
        <v>0</v>
      </c>
    </row>
    <row r="9" spans="1:20" s="46" customFormat="1" ht="15.75">
      <c r="A9" s="197"/>
      <c r="B9" s="201" t="s">
        <v>158</v>
      </c>
      <c r="D9" s="202">
        <f>U8</f>
        <v>0</v>
      </c>
      <c r="E9" s="202">
        <f>V8</f>
        <v>0</v>
      </c>
      <c r="F9" s="202">
        <f>W8</f>
        <v>0</v>
      </c>
      <c r="G9" s="202">
        <f>X8</f>
        <v>0</v>
      </c>
      <c r="H9" s="66"/>
      <c r="I9" s="200"/>
      <c r="J9" s="200"/>
      <c r="K9" s="200"/>
      <c r="L9" s="200"/>
      <c r="N9" s="196"/>
      <c r="O9" s="196"/>
      <c r="P9" s="196"/>
      <c r="Q9" s="196"/>
      <c r="R9" s="196"/>
      <c r="S9" s="196"/>
      <c r="T9" s="196"/>
    </row>
    <row r="10" spans="1:24" s="208" customFormat="1" ht="12.75">
      <c r="A10" s="203"/>
      <c r="B10" s="204"/>
      <c r="C10" s="46"/>
      <c r="D10" s="205"/>
      <c r="E10" s="206"/>
      <c r="F10" s="206"/>
      <c r="G10" s="206"/>
      <c r="H10" s="200"/>
      <c r="I10" s="200"/>
      <c r="J10" s="200"/>
      <c r="K10" s="200"/>
      <c r="L10" s="200"/>
      <c r="M10" s="196"/>
      <c r="N10" s="196"/>
      <c r="O10" s="196"/>
      <c r="P10" s="196"/>
      <c r="Q10" s="196"/>
      <c r="R10" s="196"/>
      <c r="S10" s="196"/>
      <c r="T10" s="196"/>
      <c r="U10" s="207"/>
      <c r="V10" s="207"/>
      <c r="W10" s="207"/>
      <c r="X10" s="207"/>
    </row>
    <row r="11" spans="1:24" s="215" customFormat="1" ht="12.75">
      <c r="A11" s="209"/>
      <c r="B11" s="210"/>
      <c r="C11" s="211"/>
      <c r="D11" s="212"/>
      <c r="E11" s="212"/>
      <c r="F11" s="212"/>
      <c r="G11" s="212"/>
      <c r="H11" s="209"/>
      <c r="I11" s="213"/>
      <c r="J11" s="213"/>
      <c r="K11" s="213"/>
      <c r="L11" s="213"/>
      <c r="M11" s="209"/>
      <c r="N11" s="214"/>
      <c r="O11" s="214"/>
      <c r="P11" s="214"/>
      <c r="Q11" s="214"/>
      <c r="R11" s="214"/>
      <c r="S11" s="214"/>
      <c r="T11" s="214"/>
      <c r="U11" s="207">
        <f>IF(T11&lt;&gt;"",D11,"")</f>
      </c>
      <c r="V11" s="207">
        <f>IF(T11&lt;&gt;"",E11,"")</f>
      </c>
      <c r="W11" s="207">
        <f>IF(T11&lt;&gt;"",F11,"")</f>
      </c>
      <c r="X11" s="207">
        <f>IF(T11&lt;&gt;"",G11,"")</f>
      </c>
    </row>
    <row r="12" spans="1:24" s="215" customFormat="1" ht="12.75">
      <c r="A12" s="209"/>
      <c r="B12" s="216"/>
      <c r="C12" s="211"/>
      <c r="D12" s="217"/>
      <c r="E12" s="217"/>
      <c r="F12" s="217"/>
      <c r="G12" s="217"/>
      <c r="H12" s="218"/>
      <c r="I12" s="219"/>
      <c r="J12" s="219"/>
      <c r="K12" s="219"/>
      <c r="L12" s="219"/>
      <c r="M12" s="218"/>
      <c r="N12" s="220"/>
      <c r="O12" s="220"/>
      <c r="P12" s="220"/>
      <c r="Q12" s="220"/>
      <c r="R12" s="220"/>
      <c r="S12" s="220"/>
      <c r="T12" s="220"/>
      <c r="U12" s="207">
        <f aca="true" t="shared" si="0" ref="U12:U42">IF(T12&lt;&gt;"",D12,"")</f>
      </c>
      <c r="V12" s="207">
        <f aca="true" t="shared" si="1" ref="V12:V42">IF(T12&lt;&gt;"",E12,"")</f>
      </c>
      <c r="W12" s="207">
        <f aca="true" t="shared" si="2" ref="W12:W42">IF(T12&lt;&gt;"",F12,"")</f>
      </c>
      <c r="X12" s="207">
        <f aca="true" t="shared" si="3" ref="X12:X42">IF(T12&lt;&gt;"",G12,"")</f>
      </c>
    </row>
    <row r="13" spans="1:24" s="215" customFormat="1" ht="12.75">
      <c r="A13" s="209"/>
      <c r="B13" s="216"/>
      <c r="C13" s="218"/>
      <c r="D13" s="221"/>
      <c r="E13" s="221"/>
      <c r="F13" s="221"/>
      <c r="G13" s="221"/>
      <c r="H13" s="218"/>
      <c r="I13" s="219"/>
      <c r="J13" s="219"/>
      <c r="K13" s="219"/>
      <c r="L13" s="219"/>
      <c r="M13" s="218"/>
      <c r="N13" s="220"/>
      <c r="O13" s="220"/>
      <c r="P13" s="220"/>
      <c r="Q13" s="220"/>
      <c r="R13" s="220"/>
      <c r="S13" s="220"/>
      <c r="T13" s="220"/>
      <c r="U13" s="207">
        <f t="shared" si="0"/>
      </c>
      <c r="V13" s="207">
        <f t="shared" si="1"/>
      </c>
      <c r="W13" s="207">
        <f t="shared" si="2"/>
      </c>
      <c r="X13" s="207">
        <f t="shared" si="3"/>
      </c>
    </row>
    <row r="14" spans="1:24" s="215" customFormat="1" ht="12.75">
      <c r="A14" s="209"/>
      <c r="B14" s="216"/>
      <c r="C14" s="218"/>
      <c r="D14" s="222"/>
      <c r="E14" s="217"/>
      <c r="F14" s="217"/>
      <c r="G14" s="217"/>
      <c r="H14" s="218"/>
      <c r="I14" s="221"/>
      <c r="J14" s="221"/>
      <c r="K14" s="221"/>
      <c r="L14" s="221"/>
      <c r="M14" s="218"/>
      <c r="N14" s="220"/>
      <c r="O14" s="220"/>
      <c r="P14" s="220"/>
      <c r="Q14" s="220"/>
      <c r="R14" s="220"/>
      <c r="S14" s="220"/>
      <c r="T14" s="220"/>
      <c r="U14" s="207">
        <f t="shared" si="0"/>
      </c>
      <c r="V14" s="207">
        <f t="shared" si="1"/>
      </c>
      <c r="W14" s="207">
        <f t="shared" si="2"/>
      </c>
      <c r="X14" s="207">
        <f t="shared" si="3"/>
      </c>
    </row>
    <row r="15" spans="1:24" s="215" customFormat="1" ht="12.75">
      <c r="A15" s="209"/>
      <c r="B15" s="216"/>
      <c r="C15" s="211"/>
      <c r="D15" s="223"/>
      <c r="E15" s="223"/>
      <c r="F15" s="223"/>
      <c r="G15" s="223"/>
      <c r="H15" s="218"/>
      <c r="I15" s="223"/>
      <c r="J15" s="223"/>
      <c r="K15" s="223"/>
      <c r="L15" s="223"/>
      <c r="M15" s="218"/>
      <c r="N15" s="220"/>
      <c r="O15" s="220"/>
      <c r="P15" s="220"/>
      <c r="Q15" s="220"/>
      <c r="R15" s="220"/>
      <c r="S15" s="220"/>
      <c r="T15" s="220"/>
      <c r="U15" s="207">
        <f t="shared" si="0"/>
      </c>
      <c r="V15" s="207">
        <f t="shared" si="1"/>
      </c>
      <c r="W15" s="207">
        <f t="shared" si="2"/>
      </c>
      <c r="X15" s="207">
        <f t="shared" si="3"/>
      </c>
    </row>
    <row r="16" spans="1:24" s="215" customFormat="1" ht="12.75">
      <c r="A16" s="209"/>
      <c r="B16" s="216"/>
      <c r="C16" s="211"/>
      <c r="D16" s="217"/>
      <c r="E16" s="217"/>
      <c r="F16" s="217"/>
      <c r="G16" s="217"/>
      <c r="H16" s="218"/>
      <c r="I16" s="219"/>
      <c r="J16" s="219"/>
      <c r="K16" s="219"/>
      <c r="L16" s="219"/>
      <c r="M16" s="218"/>
      <c r="N16" s="220"/>
      <c r="O16" s="220"/>
      <c r="P16" s="220"/>
      <c r="Q16" s="220"/>
      <c r="R16" s="220"/>
      <c r="S16" s="220"/>
      <c r="T16" s="220"/>
      <c r="U16" s="207">
        <f t="shared" si="0"/>
      </c>
      <c r="V16" s="207">
        <f t="shared" si="1"/>
      </c>
      <c r="W16" s="207">
        <f t="shared" si="2"/>
      </c>
      <c r="X16" s="207">
        <f t="shared" si="3"/>
      </c>
    </row>
    <row r="17" spans="1:24" s="215" customFormat="1" ht="12.75">
      <c r="A17" s="209"/>
      <c r="B17" s="216"/>
      <c r="C17" s="211"/>
      <c r="D17" s="217"/>
      <c r="E17" s="217"/>
      <c r="F17" s="217"/>
      <c r="G17" s="217"/>
      <c r="H17" s="218"/>
      <c r="I17" s="219"/>
      <c r="J17" s="219"/>
      <c r="K17" s="219"/>
      <c r="L17" s="219"/>
      <c r="M17" s="218"/>
      <c r="N17" s="220"/>
      <c r="O17" s="220"/>
      <c r="P17" s="220"/>
      <c r="Q17" s="220"/>
      <c r="R17" s="220"/>
      <c r="S17" s="220"/>
      <c r="T17" s="220"/>
      <c r="U17" s="207">
        <f t="shared" si="0"/>
      </c>
      <c r="V17" s="207">
        <f t="shared" si="1"/>
      </c>
      <c r="W17" s="207">
        <f t="shared" si="2"/>
      </c>
      <c r="X17" s="207">
        <f t="shared" si="3"/>
      </c>
    </row>
    <row r="18" spans="1:24" s="215" customFormat="1" ht="12.75">
      <c r="A18" s="209"/>
      <c r="B18" s="216"/>
      <c r="C18" s="211"/>
      <c r="D18" s="217"/>
      <c r="E18" s="217"/>
      <c r="F18" s="217"/>
      <c r="G18" s="217"/>
      <c r="H18" s="218"/>
      <c r="I18" s="219"/>
      <c r="J18" s="221"/>
      <c r="K18" s="219"/>
      <c r="L18" s="221"/>
      <c r="M18" s="218"/>
      <c r="N18" s="220"/>
      <c r="O18" s="220"/>
      <c r="P18" s="220"/>
      <c r="Q18" s="220"/>
      <c r="R18" s="220"/>
      <c r="S18" s="220"/>
      <c r="T18" s="220"/>
      <c r="U18" s="207">
        <f t="shared" si="0"/>
      </c>
      <c r="V18" s="207">
        <f t="shared" si="1"/>
      </c>
      <c r="W18" s="207">
        <f t="shared" si="2"/>
      </c>
      <c r="X18" s="207">
        <f t="shared" si="3"/>
      </c>
    </row>
    <row r="19" spans="1:24" s="215" customFormat="1" ht="12.75">
      <c r="A19" s="209"/>
      <c r="B19" s="216"/>
      <c r="C19" s="211"/>
      <c r="D19" s="217"/>
      <c r="E19" s="217"/>
      <c r="F19" s="217"/>
      <c r="G19" s="217"/>
      <c r="H19" s="218"/>
      <c r="I19" s="219"/>
      <c r="J19" s="221"/>
      <c r="K19" s="221"/>
      <c r="L19" s="221"/>
      <c r="M19" s="218"/>
      <c r="N19" s="220"/>
      <c r="O19" s="220"/>
      <c r="P19" s="220"/>
      <c r="Q19" s="220"/>
      <c r="R19" s="220"/>
      <c r="S19" s="220"/>
      <c r="T19" s="220"/>
      <c r="U19" s="207">
        <f t="shared" si="0"/>
      </c>
      <c r="V19" s="207">
        <f t="shared" si="1"/>
      </c>
      <c r="W19" s="207">
        <f t="shared" si="2"/>
      </c>
      <c r="X19" s="207">
        <f t="shared" si="3"/>
      </c>
    </row>
    <row r="20" spans="1:24" s="215" customFormat="1" ht="12.75">
      <c r="A20" s="209"/>
      <c r="B20" s="216"/>
      <c r="C20" s="211"/>
      <c r="D20" s="224"/>
      <c r="E20" s="217"/>
      <c r="F20" s="217"/>
      <c r="G20" s="217"/>
      <c r="H20" s="218"/>
      <c r="I20" s="221"/>
      <c r="J20" s="221"/>
      <c r="K20" s="221"/>
      <c r="L20" s="221"/>
      <c r="M20" s="218"/>
      <c r="N20" s="220"/>
      <c r="O20" s="220"/>
      <c r="P20" s="220"/>
      <c r="Q20" s="220"/>
      <c r="R20" s="220"/>
      <c r="S20" s="220"/>
      <c r="T20" s="220"/>
      <c r="U20" s="207">
        <f t="shared" si="0"/>
      </c>
      <c r="V20" s="207">
        <f t="shared" si="1"/>
      </c>
      <c r="W20" s="207">
        <f t="shared" si="2"/>
      </c>
      <c r="X20" s="207">
        <f t="shared" si="3"/>
      </c>
    </row>
    <row r="21" spans="1:24" s="215" customFormat="1" ht="12.75">
      <c r="A21" s="209"/>
      <c r="B21" s="216"/>
      <c r="C21" s="211"/>
      <c r="D21" s="224"/>
      <c r="E21" s="217"/>
      <c r="F21" s="217"/>
      <c r="G21" s="217"/>
      <c r="H21" s="218"/>
      <c r="I21" s="221"/>
      <c r="J21" s="221"/>
      <c r="K21" s="221"/>
      <c r="L21" s="221"/>
      <c r="M21" s="218"/>
      <c r="N21" s="220"/>
      <c r="O21" s="220"/>
      <c r="P21" s="220"/>
      <c r="Q21" s="220"/>
      <c r="R21" s="220"/>
      <c r="S21" s="220"/>
      <c r="T21" s="220"/>
      <c r="U21" s="207">
        <f t="shared" si="0"/>
      </c>
      <c r="V21" s="207">
        <f t="shared" si="1"/>
      </c>
      <c r="W21" s="207">
        <f t="shared" si="2"/>
      </c>
      <c r="X21" s="207">
        <f t="shared" si="3"/>
      </c>
    </row>
    <row r="22" spans="1:24" s="208" customFormat="1" ht="12.75">
      <c r="A22" s="225"/>
      <c r="B22" s="226"/>
      <c r="C22" s="211"/>
      <c r="D22" s="217"/>
      <c r="E22" s="217"/>
      <c r="F22" s="217"/>
      <c r="G22" s="217"/>
      <c r="H22" s="218"/>
      <c r="I22" s="219"/>
      <c r="J22" s="219"/>
      <c r="K22" s="219"/>
      <c r="L22" s="219"/>
      <c r="M22" s="218"/>
      <c r="N22" s="220"/>
      <c r="O22" s="220"/>
      <c r="P22" s="220"/>
      <c r="Q22" s="220"/>
      <c r="R22" s="220"/>
      <c r="S22" s="220"/>
      <c r="T22" s="220"/>
      <c r="U22" s="207">
        <f t="shared" si="0"/>
      </c>
      <c r="V22" s="207">
        <f t="shared" si="1"/>
      </c>
      <c r="W22" s="207">
        <f t="shared" si="2"/>
      </c>
      <c r="X22" s="207">
        <f t="shared" si="3"/>
      </c>
    </row>
    <row r="23" spans="1:24" s="215" customFormat="1" ht="12.75">
      <c r="A23" s="227"/>
      <c r="B23" s="210"/>
      <c r="C23" s="211"/>
      <c r="D23" s="228"/>
      <c r="E23" s="228"/>
      <c r="F23" s="228"/>
      <c r="G23" s="228"/>
      <c r="H23" s="209"/>
      <c r="I23" s="213"/>
      <c r="J23" s="213"/>
      <c r="K23" s="213"/>
      <c r="L23" s="213"/>
      <c r="M23" s="209"/>
      <c r="N23" s="214"/>
      <c r="O23" s="214"/>
      <c r="P23" s="214"/>
      <c r="Q23" s="214"/>
      <c r="R23" s="214"/>
      <c r="S23" s="214"/>
      <c r="T23" s="214"/>
      <c r="U23" s="207">
        <f t="shared" si="0"/>
      </c>
      <c r="V23" s="207">
        <f t="shared" si="1"/>
      </c>
      <c r="W23" s="207">
        <f t="shared" si="2"/>
      </c>
      <c r="X23" s="207">
        <f t="shared" si="3"/>
      </c>
    </row>
    <row r="24" spans="1:24" ht="12.75">
      <c r="A24" s="209"/>
      <c r="B24" s="216"/>
      <c r="C24" s="211"/>
      <c r="D24" s="222"/>
      <c r="E24" s="222"/>
      <c r="F24" s="222"/>
      <c r="G24" s="222"/>
      <c r="H24" s="218"/>
      <c r="I24" s="221"/>
      <c r="J24" s="221"/>
      <c r="K24" s="221"/>
      <c r="L24" s="221"/>
      <c r="M24" s="218"/>
      <c r="N24" s="220"/>
      <c r="O24" s="220"/>
      <c r="P24" s="220"/>
      <c r="Q24" s="220"/>
      <c r="R24" s="220"/>
      <c r="S24" s="220"/>
      <c r="T24" s="220"/>
      <c r="U24" s="207">
        <f t="shared" si="0"/>
      </c>
      <c r="V24" s="207">
        <f t="shared" si="1"/>
      </c>
      <c r="W24" s="207">
        <f t="shared" si="2"/>
      </c>
      <c r="X24" s="207">
        <f t="shared" si="3"/>
      </c>
    </row>
    <row r="25" spans="1:24" s="215" customFormat="1" ht="12.75">
      <c r="A25" s="229"/>
      <c r="B25" s="230"/>
      <c r="C25" s="218"/>
      <c r="D25" s="217"/>
      <c r="E25" s="222"/>
      <c r="F25" s="222"/>
      <c r="G25" s="222"/>
      <c r="H25" s="231"/>
      <c r="I25" s="219"/>
      <c r="J25" s="221"/>
      <c r="K25" s="221"/>
      <c r="L25" s="221"/>
      <c r="M25" s="232"/>
      <c r="N25" s="232"/>
      <c r="O25" s="232"/>
      <c r="P25" s="232"/>
      <c r="Q25" s="232"/>
      <c r="R25" s="232"/>
      <c r="S25" s="233"/>
      <c r="T25" s="233"/>
      <c r="U25" s="207">
        <f t="shared" si="0"/>
      </c>
      <c r="V25" s="207">
        <f t="shared" si="1"/>
      </c>
      <c r="W25" s="207">
        <f t="shared" si="2"/>
      </c>
      <c r="X25" s="207">
        <f t="shared" si="3"/>
      </c>
    </row>
    <row r="26" spans="1:24" s="234" customFormat="1" ht="12.75">
      <c r="A26" s="209"/>
      <c r="B26" s="216"/>
      <c r="C26" s="211"/>
      <c r="D26" s="217"/>
      <c r="E26" s="217"/>
      <c r="F26" s="217"/>
      <c r="G26" s="217"/>
      <c r="H26" s="218"/>
      <c r="I26" s="221"/>
      <c r="J26" s="219"/>
      <c r="K26" s="219"/>
      <c r="L26" s="219"/>
      <c r="M26" s="218"/>
      <c r="N26" s="220"/>
      <c r="O26" s="220"/>
      <c r="P26" s="220"/>
      <c r="Q26" s="220"/>
      <c r="R26" s="220"/>
      <c r="S26" s="220"/>
      <c r="T26" s="220"/>
      <c r="U26" s="207">
        <f t="shared" si="0"/>
      </c>
      <c r="V26" s="207">
        <f t="shared" si="1"/>
      </c>
      <c r="W26" s="207">
        <f t="shared" si="2"/>
      </c>
      <c r="X26" s="207">
        <f t="shared" si="3"/>
      </c>
    </row>
    <row r="27" spans="1:24" s="208" customFormat="1" ht="12.75">
      <c r="A27" s="235"/>
      <c r="B27" s="236"/>
      <c r="C27" s="237"/>
      <c r="D27" s="238"/>
      <c r="E27" s="238"/>
      <c r="F27" s="238"/>
      <c r="G27" s="238"/>
      <c r="H27" s="239"/>
      <c r="I27" s="240"/>
      <c r="J27" s="240"/>
      <c r="K27" s="240"/>
      <c r="L27" s="240"/>
      <c r="M27" s="239"/>
      <c r="N27" s="241"/>
      <c r="O27" s="241"/>
      <c r="P27" s="241"/>
      <c r="Q27" s="241"/>
      <c r="R27" s="241"/>
      <c r="S27" s="241"/>
      <c r="T27" s="241"/>
      <c r="U27" s="207">
        <f t="shared" si="0"/>
      </c>
      <c r="V27" s="207">
        <f t="shared" si="1"/>
      </c>
      <c r="W27" s="207">
        <f t="shared" si="2"/>
      </c>
      <c r="X27" s="207">
        <f t="shared" si="3"/>
      </c>
    </row>
    <row r="28" spans="1:24" s="215" customFormat="1" ht="12.75">
      <c r="A28" s="227"/>
      <c r="B28" s="210"/>
      <c r="C28" s="218"/>
      <c r="D28" s="228"/>
      <c r="E28" s="228"/>
      <c r="F28" s="228"/>
      <c r="G28" s="228"/>
      <c r="H28" s="209"/>
      <c r="I28" s="213"/>
      <c r="J28" s="213"/>
      <c r="K28" s="213"/>
      <c r="L28" s="213"/>
      <c r="M28" s="209"/>
      <c r="N28" s="214"/>
      <c r="O28" s="214"/>
      <c r="P28" s="214"/>
      <c r="Q28" s="214"/>
      <c r="R28" s="214"/>
      <c r="S28" s="214"/>
      <c r="T28" s="214"/>
      <c r="U28" s="207">
        <f t="shared" si="0"/>
      </c>
      <c r="V28" s="207">
        <f t="shared" si="1"/>
      </c>
      <c r="W28" s="207">
        <f t="shared" si="2"/>
      </c>
      <c r="X28" s="207">
        <f t="shared" si="3"/>
      </c>
    </row>
    <row r="29" spans="1:24" s="215" customFormat="1" ht="12.75">
      <c r="A29" s="209"/>
      <c r="B29" s="216"/>
      <c r="C29" s="211"/>
      <c r="D29" s="217"/>
      <c r="E29" s="217"/>
      <c r="F29" s="217"/>
      <c r="G29" s="217"/>
      <c r="H29" s="218"/>
      <c r="I29" s="219"/>
      <c r="J29" s="219"/>
      <c r="K29" s="219"/>
      <c r="L29" s="219"/>
      <c r="M29" s="218"/>
      <c r="N29" s="220"/>
      <c r="O29" s="220"/>
      <c r="P29" s="220"/>
      <c r="Q29" s="220"/>
      <c r="R29" s="220"/>
      <c r="S29" s="220"/>
      <c r="T29" s="220"/>
      <c r="U29" s="207">
        <f t="shared" si="0"/>
      </c>
      <c r="V29" s="207">
        <f t="shared" si="1"/>
      </c>
      <c r="W29" s="207">
        <f t="shared" si="2"/>
      </c>
      <c r="X29" s="207">
        <f t="shared" si="3"/>
      </c>
    </row>
    <row r="30" spans="1:24" s="215" customFormat="1" ht="12.75">
      <c r="A30" s="209"/>
      <c r="B30" s="216"/>
      <c r="C30" s="211"/>
      <c r="D30" s="217"/>
      <c r="E30" s="217"/>
      <c r="F30" s="217"/>
      <c r="G30" s="217"/>
      <c r="H30" s="218"/>
      <c r="I30" s="219"/>
      <c r="J30" s="219"/>
      <c r="K30" s="219"/>
      <c r="L30" s="219"/>
      <c r="M30" s="218"/>
      <c r="N30" s="220"/>
      <c r="O30" s="220"/>
      <c r="P30" s="220"/>
      <c r="Q30" s="220"/>
      <c r="R30" s="220"/>
      <c r="S30" s="220"/>
      <c r="T30" s="220"/>
      <c r="U30" s="207">
        <f t="shared" si="0"/>
      </c>
      <c r="V30" s="207">
        <f t="shared" si="1"/>
      </c>
      <c r="W30" s="207">
        <f t="shared" si="2"/>
      </c>
      <c r="X30" s="207">
        <f t="shared" si="3"/>
      </c>
    </row>
    <row r="31" spans="1:24" s="215" customFormat="1" ht="12.75">
      <c r="A31" s="209"/>
      <c r="B31" s="216"/>
      <c r="C31" s="211"/>
      <c r="D31" s="217"/>
      <c r="E31" s="217"/>
      <c r="F31" s="217"/>
      <c r="G31" s="217"/>
      <c r="H31" s="218"/>
      <c r="I31" s="219"/>
      <c r="J31" s="219"/>
      <c r="K31" s="219"/>
      <c r="L31" s="219"/>
      <c r="M31" s="218"/>
      <c r="N31" s="220"/>
      <c r="O31" s="220"/>
      <c r="P31" s="220"/>
      <c r="Q31" s="220"/>
      <c r="R31" s="220"/>
      <c r="S31" s="220"/>
      <c r="T31" s="220"/>
      <c r="U31" s="207">
        <f t="shared" si="0"/>
      </c>
      <c r="V31" s="207">
        <f t="shared" si="1"/>
      </c>
      <c r="W31" s="207">
        <f t="shared" si="2"/>
      </c>
      <c r="X31" s="207">
        <f t="shared" si="3"/>
      </c>
    </row>
    <row r="32" spans="1:24" ht="12.75">
      <c r="A32" s="209"/>
      <c r="B32" s="216"/>
      <c r="C32" s="211"/>
      <c r="D32" s="223"/>
      <c r="E32" s="223"/>
      <c r="F32" s="223"/>
      <c r="G32" s="223"/>
      <c r="H32" s="218"/>
      <c r="I32" s="223"/>
      <c r="J32" s="223"/>
      <c r="K32" s="223"/>
      <c r="L32" s="223"/>
      <c r="M32" s="218"/>
      <c r="N32" s="220"/>
      <c r="O32" s="220"/>
      <c r="P32" s="220"/>
      <c r="Q32" s="220"/>
      <c r="R32" s="220"/>
      <c r="S32" s="220"/>
      <c r="T32" s="220"/>
      <c r="U32" s="207">
        <f t="shared" si="0"/>
      </c>
      <c r="V32" s="207">
        <f t="shared" si="1"/>
      </c>
      <c r="W32" s="207">
        <f t="shared" si="2"/>
      </c>
      <c r="X32" s="207">
        <f t="shared" si="3"/>
      </c>
    </row>
    <row r="33" spans="1:24" ht="12.75">
      <c r="A33" s="229"/>
      <c r="B33" s="230"/>
      <c r="C33" s="218"/>
      <c r="D33" s="242"/>
      <c r="E33" s="242"/>
      <c r="F33" s="242"/>
      <c r="G33" s="242"/>
      <c r="H33" s="231"/>
      <c r="I33" s="243"/>
      <c r="J33" s="243"/>
      <c r="K33" s="243"/>
      <c r="L33" s="243"/>
      <c r="M33" s="232"/>
      <c r="N33" s="233"/>
      <c r="O33" s="233"/>
      <c r="P33" s="233"/>
      <c r="Q33" s="233"/>
      <c r="R33" s="233"/>
      <c r="S33" s="233"/>
      <c r="T33" s="233"/>
      <c r="U33" s="207">
        <f t="shared" si="0"/>
      </c>
      <c r="V33" s="207">
        <f t="shared" si="1"/>
      </c>
      <c r="W33" s="207">
        <f t="shared" si="2"/>
      </c>
      <c r="X33" s="207">
        <f t="shared" si="3"/>
      </c>
    </row>
    <row r="34" spans="1:24" ht="12.75">
      <c r="A34" s="244"/>
      <c r="B34" s="245"/>
      <c r="C34" s="246"/>
      <c r="D34" s="247"/>
      <c r="E34" s="247"/>
      <c r="F34" s="247"/>
      <c r="G34" s="247"/>
      <c r="H34" s="232"/>
      <c r="I34" s="233"/>
      <c r="J34" s="233"/>
      <c r="K34" s="233"/>
      <c r="L34" s="233"/>
      <c r="M34" s="233"/>
      <c r="N34" s="233"/>
      <c r="O34" s="233"/>
      <c r="P34" s="233"/>
      <c r="Q34" s="232"/>
      <c r="R34" s="232"/>
      <c r="S34" s="233"/>
      <c r="T34" s="233"/>
      <c r="U34" s="207">
        <f t="shared" si="0"/>
      </c>
      <c r="V34" s="207">
        <f t="shared" si="1"/>
      </c>
      <c r="W34" s="207">
        <f t="shared" si="2"/>
      </c>
      <c r="X34" s="207">
        <f t="shared" si="3"/>
      </c>
    </row>
    <row r="35" spans="1:24" ht="12.75">
      <c r="A35" s="248"/>
      <c r="B35" s="245"/>
      <c r="C35" s="249"/>
      <c r="D35" s="247"/>
      <c r="E35" s="247"/>
      <c r="F35" s="247"/>
      <c r="G35" s="247"/>
      <c r="H35" s="232"/>
      <c r="I35" s="233"/>
      <c r="J35" s="233"/>
      <c r="K35" s="233"/>
      <c r="L35" s="233"/>
      <c r="M35" s="233"/>
      <c r="N35" s="233"/>
      <c r="O35" s="233"/>
      <c r="P35" s="233"/>
      <c r="Q35" s="232"/>
      <c r="R35" s="232"/>
      <c r="S35" s="233"/>
      <c r="T35" s="233"/>
      <c r="U35" s="207">
        <f t="shared" si="0"/>
      </c>
      <c r="V35" s="207">
        <f t="shared" si="1"/>
      </c>
      <c r="W35" s="207">
        <f t="shared" si="2"/>
      </c>
      <c r="X35" s="207">
        <f t="shared" si="3"/>
      </c>
    </row>
    <row r="36" spans="1:24" ht="12.75">
      <c r="A36" s="248"/>
      <c r="B36" s="245"/>
      <c r="C36" s="246"/>
      <c r="D36" s="247"/>
      <c r="E36" s="247"/>
      <c r="F36" s="247"/>
      <c r="G36" s="247"/>
      <c r="H36" s="232"/>
      <c r="I36" s="233"/>
      <c r="J36" s="233"/>
      <c r="K36" s="233"/>
      <c r="L36" s="233"/>
      <c r="M36" s="233"/>
      <c r="N36" s="233"/>
      <c r="O36" s="233"/>
      <c r="P36" s="233"/>
      <c r="Q36" s="232"/>
      <c r="R36" s="232"/>
      <c r="S36" s="233"/>
      <c r="T36" s="233"/>
      <c r="U36" s="207">
        <f t="shared" si="0"/>
      </c>
      <c r="V36" s="207">
        <f t="shared" si="1"/>
      </c>
      <c r="W36" s="207">
        <f t="shared" si="2"/>
      </c>
      <c r="X36" s="207">
        <f t="shared" si="3"/>
      </c>
    </row>
    <row r="37" spans="1:24" ht="12.75">
      <c r="A37" s="248"/>
      <c r="B37" s="245"/>
      <c r="C37" s="246"/>
      <c r="D37" s="247"/>
      <c r="E37" s="247"/>
      <c r="F37" s="247"/>
      <c r="G37" s="247"/>
      <c r="H37" s="232"/>
      <c r="I37" s="233"/>
      <c r="J37" s="233"/>
      <c r="K37" s="233"/>
      <c r="L37" s="233"/>
      <c r="M37" s="233"/>
      <c r="N37" s="233"/>
      <c r="O37" s="233"/>
      <c r="P37" s="233"/>
      <c r="Q37" s="232"/>
      <c r="R37" s="232"/>
      <c r="S37" s="233"/>
      <c r="T37" s="233"/>
      <c r="U37" s="207">
        <f t="shared" si="0"/>
      </c>
      <c r="V37" s="207">
        <f t="shared" si="1"/>
      </c>
      <c r="W37" s="207">
        <f t="shared" si="2"/>
      </c>
      <c r="X37" s="207">
        <f t="shared" si="3"/>
      </c>
    </row>
    <row r="38" spans="1:24" ht="12.75">
      <c r="A38" s="229"/>
      <c r="B38" s="230"/>
      <c r="C38" s="246"/>
      <c r="D38" s="246"/>
      <c r="E38" s="246"/>
      <c r="F38" s="246"/>
      <c r="G38" s="242"/>
      <c r="H38" s="233"/>
      <c r="I38" s="243"/>
      <c r="J38" s="243"/>
      <c r="K38" s="243"/>
      <c r="L38" s="232"/>
      <c r="M38" s="233"/>
      <c r="N38" s="233"/>
      <c r="O38" s="233"/>
      <c r="P38" s="233"/>
      <c r="Q38" s="233"/>
      <c r="R38" s="233"/>
      <c r="S38" s="233"/>
      <c r="T38" s="233"/>
      <c r="U38" s="207">
        <f t="shared" si="0"/>
      </c>
      <c r="V38" s="207">
        <f t="shared" si="1"/>
      </c>
      <c r="W38" s="207">
        <f t="shared" si="2"/>
      </c>
      <c r="X38" s="207">
        <f t="shared" si="3"/>
      </c>
    </row>
    <row r="39" spans="1:24" ht="12.75">
      <c r="A39" s="229"/>
      <c r="B39" s="230"/>
      <c r="C39" s="246"/>
      <c r="D39" s="246"/>
      <c r="E39" s="246"/>
      <c r="F39" s="246"/>
      <c r="G39" s="242"/>
      <c r="H39" s="233"/>
      <c r="I39" s="243"/>
      <c r="J39" s="243"/>
      <c r="K39" s="243"/>
      <c r="L39" s="232"/>
      <c r="M39" s="233"/>
      <c r="N39" s="233"/>
      <c r="O39" s="233"/>
      <c r="P39" s="233"/>
      <c r="Q39" s="233"/>
      <c r="R39" s="233"/>
      <c r="S39" s="233"/>
      <c r="T39" s="233"/>
      <c r="U39" s="207">
        <f t="shared" si="0"/>
      </c>
      <c r="V39" s="207">
        <f t="shared" si="1"/>
      </c>
      <c r="W39" s="207">
        <f t="shared" si="2"/>
      </c>
      <c r="X39" s="207">
        <f t="shared" si="3"/>
      </c>
    </row>
    <row r="40" spans="1:24" ht="12.75">
      <c r="A40" s="229"/>
      <c r="B40" s="230"/>
      <c r="C40" s="246"/>
      <c r="D40" s="246"/>
      <c r="E40" s="246"/>
      <c r="F40" s="246"/>
      <c r="G40" s="242"/>
      <c r="H40" s="233"/>
      <c r="I40" s="243"/>
      <c r="J40" s="243"/>
      <c r="K40" s="243"/>
      <c r="L40" s="232"/>
      <c r="M40" s="233"/>
      <c r="N40" s="233"/>
      <c r="O40" s="233"/>
      <c r="P40" s="233"/>
      <c r="Q40" s="233"/>
      <c r="R40" s="233"/>
      <c r="S40" s="233"/>
      <c r="T40" s="233"/>
      <c r="U40" s="207">
        <f t="shared" si="0"/>
      </c>
      <c r="V40" s="207">
        <f t="shared" si="1"/>
      </c>
      <c r="W40" s="207">
        <f t="shared" si="2"/>
      </c>
      <c r="X40" s="207">
        <f t="shared" si="3"/>
      </c>
    </row>
    <row r="41" spans="1:24" ht="12.75">
      <c r="A41" s="229"/>
      <c r="B41" s="230"/>
      <c r="C41" s="246"/>
      <c r="D41" s="246"/>
      <c r="E41" s="246"/>
      <c r="F41" s="246"/>
      <c r="G41" s="242"/>
      <c r="H41" s="233"/>
      <c r="I41" s="243"/>
      <c r="J41" s="243"/>
      <c r="K41" s="243"/>
      <c r="L41" s="232"/>
      <c r="M41" s="233"/>
      <c r="N41" s="233"/>
      <c r="O41" s="233"/>
      <c r="P41" s="233"/>
      <c r="Q41" s="233"/>
      <c r="R41" s="233"/>
      <c r="S41" s="233"/>
      <c r="T41" s="233"/>
      <c r="U41" s="207">
        <f t="shared" si="0"/>
      </c>
      <c r="V41" s="207">
        <f t="shared" si="1"/>
      </c>
      <c r="W41" s="207">
        <f t="shared" si="2"/>
      </c>
      <c r="X41" s="207">
        <f t="shared" si="3"/>
      </c>
    </row>
    <row r="42" spans="1:24" ht="12.75">
      <c r="A42" s="229"/>
      <c r="B42" s="230"/>
      <c r="C42" s="246"/>
      <c r="D42" s="246"/>
      <c r="E42" s="246"/>
      <c r="F42" s="246"/>
      <c r="G42" s="242"/>
      <c r="H42" s="233"/>
      <c r="I42" s="243"/>
      <c r="J42" s="243"/>
      <c r="K42" s="243"/>
      <c r="L42" s="232"/>
      <c r="M42" s="233"/>
      <c r="N42" s="233"/>
      <c r="O42" s="233"/>
      <c r="P42" s="233"/>
      <c r="Q42" s="233"/>
      <c r="R42" s="233"/>
      <c r="S42" s="233"/>
      <c r="T42" s="233"/>
      <c r="U42" s="207">
        <f t="shared" si="0"/>
      </c>
      <c r="V42" s="207">
        <f t="shared" si="1"/>
      </c>
      <c r="W42" s="207">
        <f t="shared" si="2"/>
      </c>
      <c r="X42" s="207">
        <f t="shared" si="3"/>
      </c>
    </row>
    <row r="43" spans="3:24" ht="12.75">
      <c r="C43" s="250"/>
      <c r="G43" s="251"/>
      <c r="H43" s="189"/>
      <c r="I43" s="252"/>
      <c r="J43" s="252"/>
      <c r="K43" s="252"/>
      <c r="L43" s="1"/>
      <c r="M43" s="189"/>
      <c r="N43" s="189"/>
      <c r="O43" s="189"/>
      <c r="P43" s="189"/>
      <c r="Q43" s="189"/>
      <c r="R43" s="189"/>
      <c r="U43" s="207">
        <f aca="true" t="shared" si="4" ref="U43:X46">IF(S43&lt;&gt;"",D43,"")</f>
      </c>
      <c r="V43" s="207">
        <f t="shared" si="4"/>
      </c>
      <c r="W43" s="207">
        <f t="shared" si="4"/>
      </c>
      <c r="X43" s="207">
        <f t="shared" si="4"/>
      </c>
    </row>
    <row r="44" spans="3:24" ht="12.75">
      <c r="C44" s="250"/>
      <c r="G44" s="251"/>
      <c r="H44" s="189"/>
      <c r="I44" s="252"/>
      <c r="J44" s="252"/>
      <c r="K44" s="252"/>
      <c r="L44" s="1"/>
      <c r="M44" s="189"/>
      <c r="N44" s="189"/>
      <c r="O44" s="189"/>
      <c r="P44" s="189"/>
      <c r="Q44" s="189"/>
      <c r="R44" s="189"/>
      <c r="U44" s="207">
        <f t="shared" si="4"/>
      </c>
      <c r="V44" s="207">
        <f t="shared" si="4"/>
      </c>
      <c r="W44" s="207">
        <f t="shared" si="4"/>
      </c>
      <c r="X44" s="207">
        <f t="shared" si="4"/>
      </c>
    </row>
    <row r="45" spans="3:24" ht="12.75">
      <c r="C45" s="250"/>
      <c r="G45" s="251"/>
      <c r="H45" s="189"/>
      <c r="I45" s="252"/>
      <c r="J45" s="252"/>
      <c r="K45" s="252"/>
      <c r="L45" s="1"/>
      <c r="M45" s="189"/>
      <c r="N45" s="189"/>
      <c r="O45" s="189"/>
      <c r="P45" s="189"/>
      <c r="Q45" s="189"/>
      <c r="R45" s="189"/>
      <c r="U45" s="207">
        <f t="shared" si="4"/>
      </c>
      <c r="V45" s="207">
        <f t="shared" si="4"/>
      </c>
      <c r="W45" s="207">
        <f t="shared" si="4"/>
      </c>
      <c r="X45" s="207">
        <f t="shared" si="4"/>
      </c>
    </row>
    <row r="46" spans="3:24" ht="12.75">
      <c r="C46" s="250"/>
      <c r="G46" s="251"/>
      <c r="H46" s="189"/>
      <c r="I46" s="252"/>
      <c r="J46" s="252"/>
      <c r="K46" s="252"/>
      <c r="L46" s="1"/>
      <c r="M46" s="189"/>
      <c r="N46" s="189"/>
      <c r="O46" s="189"/>
      <c r="P46" s="189"/>
      <c r="Q46" s="189"/>
      <c r="R46" s="189"/>
      <c r="U46" s="207">
        <f t="shared" si="4"/>
      </c>
      <c r="V46" s="207">
        <f t="shared" si="4"/>
      </c>
      <c r="W46" s="207">
        <f t="shared" si="4"/>
      </c>
      <c r="X46" s="207">
        <f t="shared" si="4"/>
      </c>
    </row>
    <row r="47" spans="3:22" ht="12.75">
      <c r="C47" s="250"/>
      <c r="G47" s="251"/>
      <c r="H47" s="189"/>
      <c r="I47" s="252"/>
      <c r="J47" s="252"/>
      <c r="K47" s="252"/>
      <c r="L47" s="1"/>
      <c r="M47" s="189"/>
      <c r="N47" s="189"/>
      <c r="O47" s="189"/>
      <c r="P47" s="189"/>
      <c r="Q47" s="189"/>
      <c r="R47" s="189"/>
      <c r="U47" s="189"/>
      <c r="V47" s="189"/>
    </row>
    <row r="48" spans="3:22" ht="12.75">
      <c r="C48" s="250"/>
      <c r="G48" s="251"/>
      <c r="H48" s="189"/>
      <c r="I48" s="252"/>
      <c r="J48" s="252"/>
      <c r="K48" s="252"/>
      <c r="L48" s="1"/>
      <c r="M48" s="189"/>
      <c r="N48" s="189"/>
      <c r="O48" s="189"/>
      <c r="P48" s="189"/>
      <c r="Q48" s="189"/>
      <c r="R48" s="189"/>
      <c r="U48" s="189"/>
      <c r="V48" s="189"/>
    </row>
    <row r="49" spans="3:22" ht="12.75">
      <c r="C49" s="250"/>
      <c r="G49" s="251"/>
      <c r="H49" s="189"/>
      <c r="I49" s="252"/>
      <c r="J49" s="252"/>
      <c r="K49" s="252"/>
      <c r="L49" s="1"/>
      <c r="M49" s="189"/>
      <c r="N49" s="189"/>
      <c r="O49" s="189"/>
      <c r="P49" s="189"/>
      <c r="Q49" s="189"/>
      <c r="R49" s="189"/>
      <c r="U49" s="189"/>
      <c r="V49" s="189"/>
    </row>
    <row r="50" spans="3:22" ht="12.75">
      <c r="C50" s="250"/>
      <c r="G50" s="251"/>
      <c r="H50" s="189"/>
      <c r="I50" s="252"/>
      <c r="J50" s="252"/>
      <c r="K50" s="252"/>
      <c r="L50" s="1"/>
      <c r="M50" s="189"/>
      <c r="N50" s="189"/>
      <c r="O50" s="189"/>
      <c r="P50" s="189"/>
      <c r="Q50" s="189"/>
      <c r="R50" s="189"/>
      <c r="U50" s="189"/>
      <c r="V50" s="189"/>
    </row>
    <row r="51" spans="3:22" ht="12.75">
      <c r="C51" s="250"/>
      <c r="G51" s="251"/>
      <c r="H51" s="189"/>
      <c r="I51" s="252"/>
      <c r="J51" s="252"/>
      <c r="K51" s="252"/>
      <c r="L51" s="1"/>
      <c r="M51" s="189"/>
      <c r="N51" s="189"/>
      <c r="O51" s="189"/>
      <c r="P51" s="189"/>
      <c r="Q51" s="189"/>
      <c r="R51" s="189"/>
      <c r="U51" s="189"/>
      <c r="V51" s="189"/>
    </row>
    <row r="52" spans="3:22" ht="12.75">
      <c r="C52" s="250"/>
      <c r="G52" s="251"/>
      <c r="H52" s="189"/>
      <c r="L52" s="1"/>
      <c r="M52" s="189"/>
      <c r="N52" s="189"/>
      <c r="O52" s="189"/>
      <c r="P52" s="189"/>
      <c r="Q52" s="189"/>
      <c r="R52" s="189"/>
      <c r="U52" s="189"/>
      <c r="V52" s="189"/>
    </row>
    <row r="53" spans="14:23" ht="12.75">
      <c r="N53" s="189"/>
      <c r="O53" s="189"/>
      <c r="P53" s="189"/>
      <c r="Q53" s="189"/>
      <c r="R53" s="189"/>
      <c r="U53" s="189"/>
      <c r="V53" s="189"/>
      <c r="W53" s="189"/>
    </row>
    <row r="54" spans="14:23" ht="12.75">
      <c r="N54" s="189"/>
      <c r="O54" s="189"/>
      <c r="P54" s="189"/>
      <c r="Q54" s="189"/>
      <c r="R54" s="189"/>
      <c r="U54" s="189"/>
      <c r="V54" s="189"/>
      <c r="W54" s="189"/>
    </row>
    <row r="55" spans="14:23" ht="12.75">
      <c r="N55" s="189"/>
      <c r="O55" s="189"/>
      <c r="P55" s="189"/>
      <c r="Q55" s="189"/>
      <c r="R55" s="189"/>
      <c r="U55" s="189"/>
      <c r="V55" s="189"/>
      <c r="W55" s="189"/>
    </row>
    <row r="56" spans="14:23" ht="12.75">
      <c r="N56" s="189"/>
      <c r="O56" s="189"/>
      <c r="P56" s="189"/>
      <c r="Q56" s="189"/>
      <c r="R56" s="189"/>
      <c r="U56" s="189"/>
      <c r="V56" s="189"/>
      <c r="W56" s="189"/>
    </row>
    <row r="57" spans="14:23" ht="12.75">
      <c r="N57" s="189"/>
      <c r="O57" s="189"/>
      <c r="P57" s="189"/>
      <c r="Q57" s="189"/>
      <c r="R57" s="189"/>
      <c r="U57" s="189"/>
      <c r="V57" s="189"/>
      <c r="W57" s="189"/>
    </row>
    <row r="58" spans="14:23" ht="12.75">
      <c r="N58" s="189"/>
      <c r="O58" s="189"/>
      <c r="P58" s="189"/>
      <c r="Q58" s="189"/>
      <c r="R58" s="189"/>
      <c r="U58" s="189"/>
      <c r="V58" s="189"/>
      <c r="W58" s="189"/>
    </row>
    <row r="59" spans="14:23" ht="12.75">
      <c r="N59" s="189"/>
      <c r="O59" s="189"/>
      <c r="P59" s="189"/>
      <c r="Q59" s="189"/>
      <c r="R59" s="189"/>
      <c r="U59" s="189"/>
      <c r="V59" s="189"/>
      <c r="W59" s="189"/>
    </row>
    <row r="60" spans="14:23" ht="12.75">
      <c r="N60" s="189"/>
      <c r="O60" s="189"/>
      <c r="P60" s="189"/>
      <c r="Q60" s="189"/>
      <c r="R60" s="189"/>
      <c r="U60" s="189"/>
      <c r="V60" s="189"/>
      <c r="W60" s="189"/>
    </row>
    <row r="61" spans="14:23" ht="12.75">
      <c r="N61" s="189"/>
      <c r="O61" s="189"/>
      <c r="P61" s="189"/>
      <c r="Q61" s="189"/>
      <c r="R61" s="189"/>
      <c r="U61" s="189"/>
      <c r="V61" s="189"/>
      <c r="W61" s="189"/>
    </row>
    <row r="62" spans="14:23" ht="12.75">
      <c r="N62" s="189"/>
      <c r="O62" s="189"/>
      <c r="P62" s="189"/>
      <c r="Q62" s="189"/>
      <c r="R62" s="189"/>
      <c r="U62" s="189"/>
      <c r="V62" s="189"/>
      <c r="W62" s="189"/>
    </row>
    <row r="63" spans="14:23" ht="12.75">
      <c r="N63" s="189"/>
      <c r="O63" s="189"/>
      <c r="P63" s="189"/>
      <c r="Q63" s="189"/>
      <c r="R63" s="189"/>
      <c r="U63" s="189"/>
      <c r="V63" s="189"/>
      <c r="W63" s="189"/>
    </row>
    <row r="64" spans="14:23" ht="12.75">
      <c r="N64" s="189"/>
      <c r="O64" s="189"/>
      <c r="P64" s="189"/>
      <c r="Q64" s="189"/>
      <c r="R64" s="189"/>
      <c r="U64" s="189"/>
      <c r="V64" s="189"/>
      <c r="W64" s="189"/>
    </row>
    <row r="65" spans="14:23" ht="12.75">
      <c r="N65" s="189"/>
      <c r="O65" s="189"/>
      <c r="P65" s="189"/>
      <c r="Q65" s="189"/>
      <c r="R65" s="189"/>
      <c r="U65" s="189"/>
      <c r="V65" s="189"/>
      <c r="W65" s="189"/>
    </row>
    <row r="66" spans="14:23" ht="12.75">
      <c r="N66" s="189"/>
      <c r="O66" s="189"/>
      <c r="P66" s="189"/>
      <c r="Q66" s="189"/>
      <c r="R66" s="189"/>
      <c r="U66" s="189"/>
      <c r="V66" s="189"/>
      <c r="W66" s="189"/>
    </row>
    <row r="67" spans="14:23" ht="12.75">
      <c r="N67" s="189"/>
      <c r="O67" s="189"/>
      <c r="P67" s="189"/>
      <c r="Q67" s="189"/>
      <c r="R67" s="189"/>
      <c r="U67" s="189"/>
      <c r="V67" s="189"/>
      <c r="W67" s="189"/>
    </row>
    <row r="68" spans="14:23" ht="12.75">
      <c r="N68" s="189"/>
      <c r="O68" s="189"/>
      <c r="P68" s="189"/>
      <c r="Q68" s="189"/>
      <c r="R68" s="189"/>
      <c r="U68" s="189"/>
      <c r="V68" s="189"/>
      <c r="W68" s="189"/>
    </row>
    <row r="69" spans="14:23" ht="12.75">
      <c r="N69" s="189"/>
      <c r="O69" s="189"/>
      <c r="P69" s="189"/>
      <c r="Q69" s="189"/>
      <c r="R69" s="189"/>
      <c r="U69" s="189"/>
      <c r="V69" s="189"/>
      <c r="W69" s="189"/>
    </row>
    <row r="70" spans="14:23" ht="12.75">
      <c r="N70" s="189"/>
      <c r="O70" s="189"/>
      <c r="P70" s="189"/>
      <c r="Q70" s="189"/>
      <c r="R70" s="189"/>
      <c r="U70" s="189"/>
      <c r="V70" s="189"/>
      <c r="W70" s="189"/>
    </row>
    <row r="71" spans="14:23" ht="12.75">
      <c r="N71" s="189"/>
      <c r="O71" s="189"/>
      <c r="P71" s="189"/>
      <c r="Q71" s="189"/>
      <c r="R71" s="189"/>
      <c r="U71" s="189"/>
      <c r="V71" s="189"/>
      <c r="W71" s="189"/>
    </row>
    <row r="72" spans="14:23" ht="12.75">
      <c r="N72" s="189"/>
      <c r="O72" s="189"/>
      <c r="P72" s="189"/>
      <c r="Q72" s="189"/>
      <c r="R72" s="189"/>
      <c r="U72" s="189"/>
      <c r="V72" s="189"/>
      <c r="W72" s="189"/>
    </row>
    <row r="73" spans="14:23" ht="12.75">
      <c r="N73" s="189"/>
      <c r="O73" s="189"/>
      <c r="P73" s="189"/>
      <c r="Q73" s="189"/>
      <c r="R73" s="189"/>
      <c r="U73" s="189"/>
      <c r="V73" s="189"/>
      <c r="W73" s="189"/>
    </row>
    <row r="74" spans="14:23" ht="12.75">
      <c r="N74" s="189"/>
      <c r="O74" s="189"/>
      <c r="P74" s="189"/>
      <c r="Q74" s="189"/>
      <c r="R74" s="189"/>
      <c r="U74" s="189"/>
      <c r="V74" s="189"/>
      <c r="W74" s="189"/>
    </row>
    <row r="75" spans="14:23" ht="12.75">
      <c r="N75" s="189"/>
      <c r="O75" s="189"/>
      <c r="P75" s="189"/>
      <c r="Q75" s="189"/>
      <c r="R75" s="189"/>
      <c r="U75" s="189"/>
      <c r="V75" s="189"/>
      <c r="W75" s="189"/>
    </row>
    <row r="76" spans="14:23" ht="12.75">
      <c r="N76" s="189"/>
      <c r="O76" s="189"/>
      <c r="P76" s="189"/>
      <c r="Q76" s="189"/>
      <c r="R76" s="189"/>
      <c r="U76" s="189"/>
      <c r="V76" s="189"/>
      <c r="W76" s="189"/>
    </row>
    <row r="77" spans="14:23" ht="12.75">
      <c r="N77" s="189"/>
      <c r="O77" s="189"/>
      <c r="P77" s="189"/>
      <c r="Q77" s="189"/>
      <c r="R77" s="189"/>
      <c r="U77" s="189"/>
      <c r="V77" s="189"/>
      <c r="W77" s="189"/>
    </row>
    <row r="78" spans="14:23" ht="12.75">
      <c r="N78" s="189"/>
      <c r="O78" s="189"/>
      <c r="P78" s="189"/>
      <c r="Q78" s="189"/>
      <c r="R78" s="189"/>
      <c r="U78" s="189"/>
      <c r="V78" s="189"/>
      <c r="W78" s="189"/>
    </row>
    <row r="79" spans="14:23" ht="12.75">
      <c r="N79" s="189"/>
      <c r="O79" s="189"/>
      <c r="P79" s="189"/>
      <c r="Q79" s="189"/>
      <c r="R79" s="189"/>
      <c r="U79" s="189"/>
      <c r="V79" s="189"/>
      <c r="W79" s="189"/>
    </row>
    <row r="80" spans="14:23" ht="12.75">
      <c r="N80" s="189"/>
      <c r="O80" s="189"/>
      <c r="P80" s="189"/>
      <c r="Q80" s="189"/>
      <c r="R80" s="189"/>
      <c r="U80" s="189"/>
      <c r="V80" s="189"/>
      <c r="W80" s="189"/>
    </row>
    <row r="81" spans="14:23" ht="12.75">
      <c r="N81" s="189"/>
      <c r="O81" s="189"/>
      <c r="P81" s="189"/>
      <c r="Q81" s="189"/>
      <c r="R81" s="189"/>
      <c r="U81" s="189"/>
      <c r="V81" s="189"/>
      <c r="W81" s="189"/>
    </row>
    <row r="82" spans="14:23" ht="12.75">
      <c r="N82" s="189"/>
      <c r="O82" s="189"/>
      <c r="P82" s="189"/>
      <c r="Q82" s="189"/>
      <c r="R82" s="189"/>
      <c r="U82" s="189"/>
      <c r="V82" s="189"/>
      <c r="W82" s="189"/>
    </row>
    <row r="83" spans="14:23" ht="12.75">
      <c r="N83" s="189"/>
      <c r="O83" s="189"/>
      <c r="P83" s="189"/>
      <c r="Q83" s="189"/>
      <c r="R83" s="189"/>
      <c r="U83" s="189"/>
      <c r="V83" s="189"/>
      <c r="W83" s="189"/>
    </row>
    <row r="84" spans="14:23" ht="12.75">
      <c r="N84" s="189"/>
      <c r="O84" s="189"/>
      <c r="P84" s="189"/>
      <c r="Q84" s="189"/>
      <c r="R84" s="189"/>
      <c r="U84" s="189"/>
      <c r="V84" s="189"/>
      <c r="W84" s="189"/>
    </row>
    <row r="85" spans="14:23" ht="12.75">
      <c r="N85" s="189"/>
      <c r="O85" s="189"/>
      <c r="P85" s="189"/>
      <c r="Q85" s="189"/>
      <c r="R85" s="189"/>
      <c r="U85" s="189"/>
      <c r="V85" s="189"/>
      <c r="W85" s="189"/>
    </row>
    <row r="86" spans="14:23" ht="12.75">
      <c r="N86" s="189"/>
      <c r="O86" s="189"/>
      <c r="P86" s="189"/>
      <c r="Q86" s="189"/>
      <c r="R86" s="189"/>
      <c r="U86" s="189"/>
      <c r="V86" s="189"/>
      <c r="W86" s="189"/>
    </row>
    <row r="87" spans="14:23" ht="12.75">
      <c r="N87" s="189"/>
      <c r="O87" s="189"/>
      <c r="P87" s="189"/>
      <c r="Q87" s="189"/>
      <c r="R87" s="189"/>
      <c r="U87" s="189"/>
      <c r="V87" s="189"/>
      <c r="W87" s="189"/>
    </row>
    <row r="88" spans="14:23" ht="12.75">
      <c r="N88" s="189"/>
      <c r="O88" s="189"/>
      <c r="P88" s="189"/>
      <c r="Q88" s="189"/>
      <c r="R88" s="189"/>
      <c r="U88" s="189"/>
      <c r="V88" s="189"/>
      <c r="W88" s="189"/>
    </row>
    <row r="89" spans="14:23" ht="12.75">
      <c r="N89" s="189"/>
      <c r="O89" s="189"/>
      <c r="P89" s="189"/>
      <c r="Q89" s="189"/>
      <c r="R89" s="189"/>
      <c r="U89" s="189"/>
      <c r="V89" s="189"/>
      <c r="W89" s="189"/>
    </row>
    <row r="90" spans="14:23" ht="12.75">
      <c r="N90" s="189"/>
      <c r="O90" s="189"/>
      <c r="P90" s="189"/>
      <c r="Q90" s="189"/>
      <c r="R90" s="189"/>
      <c r="U90" s="189"/>
      <c r="V90" s="189"/>
      <c r="W90" s="189"/>
    </row>
    <row r="91" spans="14:23" ht="12.75">
      <c r="N91" s="189"/>
      <c r="O91" s="189"/>
      <c r="P91" s="189"/>
      <c r="Q91" s="189"/>
      <c r="R91" s="189"/>
      <c r="U91" s="189"/>
      <c r="V91" s="189"/>
      <c r="W91" s="189"/>
    </row>
    <row r="92" spans="14:23" ht="12.75">
      <c r="N92" s="189"/>
      <c r="O92" s="189"/>
      <c r="P92" s="189"/>
      <c r="Q92" s="189"/>
      <c r="R92" s="189"/>
      <c r="U92" s="189"/>
      <c r="V92" s="189"/>
      <c r="W92" s="189"/>
    </row>
    <row r="93" spans="14:23" ht="12.75">
      <c r="N93" s="189"/>
      <c r="O93" s="189"/>
      <c r="P93" s="189"/>
      <c r="Q93" s="189"/>
      <c r="R93" s="189"/>
      <c r="U93" s="189"/>
      <c r="V93" s="189"/>
      <c r="W93" s="189"/>
    </row>
    <row r="94" spans="14:23" ht="12.75">
      <c r="N94" s="189"/>
      <c r="O94" s="189"/>
      <c r="P94" s="189"/>
      <c r="Q94" s="189"/>
      <c r="R94" s="189"/>
      <c r="U94" s="189"/>
      <c r="V94" s="189"/>
      <c r="W94" s="189"/>
    </row>
    <row r="95" spans="14:23" ht="12.75">
      <c r="N95" s="189"/>
      <c r="O95" s="189"/>
      <c r="P95" s="189"/>
      <c r="Q95" s="189"/>
      <c r="R95" s="189"/>
      <c r="U95" s="189"/>
      <c r="V95" s="189"/>
      <c r="W95" s="189"/>
    </row>
    <row r="96" spans="14:23" ht="12.75">
      <c r="N96" s="189"/>
      <c r="O96" s="189"/>
      <c r="P96" s="189"/>
      <c r="Q96" s="189"/>
      <c r="R96" s="189"/>
      <c r="U96" s="189"/>
      <c r="V96" s="189"/>
      <c r="W96" s="189"/>
    </row>
    <row r="97" spans="14:23" ht="12.75">
      <c r="N97" s="189"/>
      <c r="O97" s="189"/>
      <c r="P97" s="189"/>
      <c r="Q97" s="189"/>
      <c r="R97" s="189"/>
      <c r="U97" s="189"/>
      <c r="V97" s="189"/>
      <c r="W97" s="189"/>
    </row>
    <row r="98" spans="14:23" ht="12.75">
      <c r="N98" s="189"/>
      <c r="O98" s="189"/>
      <c r="P98" s="189"/>
      <c r="Q98" s="189"/>
      <c r="R98" s="189"/>
      <c r="U98" s="189"/>
      <c r="V98" s="189"/>
      <c r="W98" s="189"/>
    </row>
    <row r="99" spans="14:23" ht="12.75">
      <c r="N99" s="189"/>
      <c r="O99" s="189"/>
      <c r="P99" s="189"/>
      <c r="Q99" s="189"/>
      <c r="R99" s="189"/>
      <c r="U99" s="189"/>
      <c r="V99" s="189"/>
      <c r="W99" s="189"/>
    </row>
    <row r="100" spans="14:23" ht="12.75">
      <c r="N100" s="189"/>
      <c r="O100" s="189"/>
      <c r="P100" s="189"/>
      <c r="Q100" s="189"/>
      <c r="R100" s="189"/>
      <c r="U100" s="189"/>
      <c r="V100" s="189"/>
      <c r="W100" s="189"/>
    </row>
    <row r="101" spans="14:23" ht="12.75">
      <c r="N101" s="189"/>
      <c r="O101" s="189"/>
      <c r="P101" s="189"/>
      <c r="Q101" s="189"/>
      <c r="R101" s="189"/>
      <c r="U101" s="189"/>
      <c r="V101" s="189"/>
      <c r="W101" s="189"/>
    </row>
    <row r="102" spans="14:23" ht="12.75">
      <c r="N102" s="189"/>
      <c r="O102" s="189"/>
      <c r="P102" s="189"/>
      <c r="Q102" s="189"/>
      <c r="R102" s="189"/>
      <c r="U102" s="189"/>
      <c r="V102" s="189"/>
      <c r="W102" s="189"/>
    </row>
    <row r="103" spans="14:23" ht="12.75">
      <c r="N103" s="189"/>
      <c r="O103" s="189"/>
      <c r="P103" s="189"/>
      <c r="Q103" s="189"/>
      <c r="R103" s="189"/>
      <c r="U103" s="189"/>
      <c r="V103" s="189"/>
      <c r="W103" s="189"/>
    </row>
    <row r="104" spans="14:23" ht="12.75">
      <c r="N104" s="189"/>
      <c r="O104" s="189"/>
      <c r="P104" s="189"/>
      <c r="Q104" s="189"/>
      <c r="R104" s="189"/>
      <c r="U104" s="189"/>
      <c r="V104" s="189"/>
      <c r="W104" s="189"/>
    </row>
    <row r="105" spans="14:23" ht="12.75">
      <c r="N105" s="189"/>
      <c r="O105" s="189"/>
      <c r="P105" s="189"/>
      <c r="Q105" s="189"/>
      <c r="R105" s="189"/>
      <c r="U105" s="189"/>
      <c r="V105" s="189"/>
      <c r="W105" s="189"/>
    </row>
    <row r="106" spans="14:23" ht="12.75">
      <c r="N106" s="189"/>
      <c r="O106" s="189"/>
      <c r="P106" s="189"/>
      <c r="Q106" s="189"/>
      <c r="R106" s="189"/>
      <c r="U106" s="189"/>
      <c r="V106" s="189"/>
      <c r="W106" s="189"/>
    </row>
    <row r="107" spans="14:23" ht="12.75">
      <c r="N107" s="189"/>
      <c r="O107" s="189"/>
      <c r="P107" s="189"/>
      <c r="Q107" s="189"/>
      <c r="R107" s="189"/>
      <c r="U107" s="189"/>
      <c r="V107" s="189"/>
      <c r="W107" s="189"/>
    </row>
    <row r="108" spans="14:23" ht="12.75">
      <c r="N108" s="189"/>
      <c r="O108" s="189"/>
      <c r="P108" s="189"/>
      <c r="Q108" s="189"/>
      <c r="R108" s="189"/>
      <c r="U108" s="189"/>
      <c r="V108" s="189"/>
      <c r="W108" s="189"/>
    </row>
    <row r="109" spans="14:23" ht="12.75">
      <c r="N109" s="189"/>
      <c r="O109" s="189"/>
      <c r="P109" s="189"/>
      <c r="Q109" s="189"/>
      <c r="R109" s="189"/>
      <c r="U109" s="189"/>
      <c r="V109" s="189"/>
      <c r="W109" s="189"/>
    </row>
    <row r="110" spans="14:23" ht="12.75">
      <c r="N110" s="189"/>
      <c r="O110" s="189"/>
      <c r="P110" s="189"/>
      <c r="Q110" s="189"/>
      <c r="R110" s="189"/>
      <c r="U110" s="189"/>
      <c r="V110" s="189"/>
      <c r="W110" s="189"/>
    </row>
    <row r="111" spans="14:23" ht="12.75">
      <c r="N111" s="189"/>
      <c r="O111" s="189"/>
      <c r="P111" s="189"/>
      <c r="Q111" s="189"/>
      <c r="R111" s="189"/>
      <c r="U111" s="189"/>
      <c r="V111" s="189"/>
      <c r="W111" s="189"/>
    </row>
    <row r="112" spans="14:23" ht="12.75">
      <c r="N112" s="189"/>
      <c r="O112" s="189"/>
      <c r="P112" s="189"/>
      <c r="Q112" s="189"/>
      <c r="R112" s="189"/>
      <c r="U112" s="189"/>
      <c r="V112" s="189"/>
      <c r="W112" s="189"/>
    </row>
    <row r="113" spans="14:23" ht="12.75">
      <c r="N113" s="189"/>
      <c r="O113" s="189"/>
      <c r="P113" s="189"/>
      <c r="Q113" s="189"/>
      <c r="R113" s="189"/>
      <c r="U113" s="189"/>
      <c r="V113" s="189"/>
      <c r="W113" s="189"/>
    </row>
    <row r="114" spans="14:23" ht="12.75">
      <c r="N114" s="189"/>
      <c r="O114" s="189"/>
      <c r="P114" s="189"/>
      <c r="Q114" s="189"/>
      <c r="R114" s="189"/>
      <c r="U114" s="189"/>
      <c r="V114" s="189"/>
      <c r="W114" s="189"/>
    </row>
    <row r="115" spans="14:23" ht="12.75">
      <c r="N115" s="189"/>
      <c r="O115" s="189"/>
      <c r="P115" s="189"/>
      <c r="Q115" s="189"/>
      <c r="R115" s="189"/>
      <c r="U115" s="189"/>
      <c r="V115" s="189"/>
      <c r="W115" s="189"/>
    </row>
    <row r="116" spans="14:23" ht="12.75">
      <c r="N116" s="189"/>
      <c r="O116" s="189"/>
      <c r="P116" s="189"/>
      <c r="Q116" s="189"/>
      <c r="R116" s="189"/>
      <c r="U116" s="189"/>
      <c r="V116" s="189"/>
      <c r="W116" s="189"/>
    </row>
    <row r="117" spans="14:23" ht="12.75">
      <c r="N117" s="189"/>
      <c r="O117" s="189"/>
      <c r="P117" s="189"/>
      <c r="Q117" s="189"/>
      <c r="R117" s="189"/>
      <c r="U117" s="189"/>
      <c r="V117" s="189"/>
      <c r="W117" s="189"/>
    </row>
    <row r="118" spans="14:23" ht="12.75">
      <c r="N118" s="189"/>
      <c r="O118" s="189"/>
      <c r="P118" s="189"/>
      <c r="Q118" s="189"/>
      <c r="R118" s="189"/>
      <c r="U118" s="189"/>
      <c r="V118" s="189"/>
      <c r="W118" s="189"/>
    </row>
    <row r="119" spans="14:23" ht="12.75">
      <c r="N119" s="189"/>
      <c r="O119" s="189"/>
      <c r="P119" s="189"/>
      <c r="Q119" s="189"/>
      <c r="R119" s="189"/>
      <c r="U119" s="189"/>
      <c r="V119" s="189"/>
      <c r="W119" s="189"/>
    </row>
    <row r="120" spans="14:23" ht="12.75">
      <c r="N120" s="189"/>
      <c r="O120" s="189"/>
      <c r="P120" s="189"/>
      <c r="Q120" s="189"/>
      <c r="R120" s="189"/>
      <c r="U120" s="189"/>
      <c r="V120" s="189"/>
      <c r="W120" s="189"/>
    </row>
    <row r="121" spans="14:23" ht="12.75">
      <c r="N121" s="189"/>
      <c r="O121" s="189"/>
      <c r="P121" s="189"/>
      <c r="Q121" s="189"/>
      <c r="R121" s="189"/>
      <c r="U121" s="189"/>
      <c r="V121" s="189"/>
      <c r="W121" s="189"/>
    </row>
    <row r="122" spans="14:23" ht="12.75">
      <c r="N122" s="189"/>
      <c r="O122" s="189"/>
      <c r="P122" s="189"/>
      <c r="Q122" s="189"/>
      <c r="R122" s="189"/>
      <c r="U122" s="189"/>
      <c r="V122" s="189"/>
      <c r="W122" s="189"/>
    </row>
    <row r="123" spans="14:23" ht="12.75">
      <c r="N123" s="189"/>
      <c r="O123" s="189"/>
      <c r="P123" s="189"/>
      <c r="Q123" s="189"/>
      <c r="R123" s="189"/>
      <c r="U123" s="189"/>
      <c r="V123" s="189"/>
      <c r="W123" s="189"/>
    </row>
    <row r="124" spans="14:23" ht="12.75">
      <c r="N124" s="189"/>
      <c r="O124" s="189"/>
      <c r="P124" s="189"/>
      <c r="Q124" s="189"/>
      <c r="R124" s="189"/>
      <c r="U124" s="189"/>
      <c r="V124" s="189"/>
      <c r="W124" s="189"/>
    </row>
    <row r="125" spans="14:23" ht="12.75">
      <c r="N125" s="189"/>
      <c r="O125" s="189"/>
      <c r="P125" s="189"/>
      <c r="Q125" s="189"/>
      <c r="R125" s="189"/>
      <c r="U125" s="189"/>
      <c r="V125" s="189"/>
      <c r="W125" s="189"/>
    </row>
    <row r="126" spans="14:23" ht="12.75">
      <c r="N126" s="189"/>
      <c r="O126" s="189"/>
      <c r="P126" s="189"/>
      <c r="Q126" s="189"/>
      <c r="R126" s="189"/>
      <c r="U126" s="189"/>
      <c r="V126" s="189"/>
      <c r="W126" s="189"/>
    </row>
    <row r="127" spans="14:23" ht="12.75">
      <c r="N127" s="189"/>
      <c r="O127" s="189"/>
      <c r="P127" s="189"/>
      <c r="Q127" s="189"/>
      <c r="R127" s="189"/>
      <c r="U127" s="189"/>
      <c r="V127" s="189"/>
      <c r="W127" s="189"/>
    </row>
    <row r="128" spans="14:23" ht="12.75">
      <c r="N128" s="189"/>
      <c r="O128" s="189"/>
      <c r="P128" s="189"/>
      <c r="Q128" s="189"/>
      <c r="R128" s="189"/>
      <c r="U128" s="189"/>
      <c r="V128" s="189"/>
      <c r="W128" s="189"/>
    </row>
    <row r="129" spans="14:23" ht="12.75">
      <c r="N129" s="189"/>
      <c r="O129" s="189"/>
      <c r="P129" s="189"/>
      <c r="Q129" s="189"/>
      <c r="R129" s="189"/>
      <c r="U129" s="189"/>
      <c r="V129" s="189"/>
      <c r="W129" s="189"/>
    </row>
    <row r="130" spans="14:23" ht="12.75">
      <c r="N130" s="189"/>
      <c r="O130" s="189"/>
      <c r="P130" s="189"/>
      <c r="Q130" s="189"/>
      <c r="R130" s="189"/>
      <c r="U130" s="189"/>
      <c r="V130" s="189"/>
      <c r="W130" s="189"/>
    </row>
    <row r="131" spans="14:23" ht="12.75">
      <c r="N131" s="189"/>
      <c r="O131" s="189"/>
      <c r="P131" s="189"/>
      <c r="Q131" s="189"/>
      <c r="R131" s="189"/>
      <c r="U131" s="189"/>
      <c r="V131" s="189"/>
      <c r="W131" s="189"/>
    </row>
    <row r="132" spans="14:23" ht="12.75">
      <c r="N132" s="189"/>
      <c r="O132" s="189"/>
      <c r="P132" s="189"/>
      <c r="Q132" s="189"/>
      <c r="R132" s="189"/>
      <c r="U132" s="189"/>
      <c r="V132" s="189"/>
      <c r="W132" s="189"/>
    </row>
    <row r="133" spans="14:23" ht="12.75">
      <c r="N133" s="189"/>
      <c r="O133" s="189"/>
      <c r="P133" s="189"/>
      <c r="Q133" s="189"/>
      <c r="R133" s="189"/>
      <c r="U133" s="189"/>
      <c r="V133" s="189"/>
      <c r="W133" s="189"/>
    </row>
    <row r="134" spans="14:23" ht="12.75">
      <c r="N134" s="189"/>
      <c r="O134" s="189"/>
      <c r="P134" s="189"/>
      <c r="Q134" s="189"/>
      <c r="R134" s="189"/>
      <c r="U134" s="189"/>
      <c r="V134" s="189"/>
      <c r="W134" s="189"/>
    </row>
    <row r="135" spans="14:23" ht="12.75">
      <c r="N135" s="189"/>
      <c r="O135" s="189"/>
      <c r="P135" s="189"/>
      <c r="Q135" s="189"/>
      <c r="R135" s="189"/>
      <c r="U135" s="189"/>
      <c r="V135" s="189"/>
      <c r="W135" s="189"/>
    </row>
    <row r="136" spans="14:23" ht="12.75">
      <c r="N136" s="189"/>
      <c r="O136" s="189"/>
      <c r="P136" s="189"/>
      <c r="Q136" s="189"/>
      <c r="R136" s="189"/>
      <c r="U136" s="189"/>
      <c r="V136" s="189"/>
      <c r="W136" s="189"/>
    </row>
    <row r="137" spans="14:23" ht="12.75">
      <c r="N137" s="189"/>
      <c r="O137" s="189"/>
      <c r="P137" s="189"/>
      <c r="Q137" s="189"/>
      <c r="R137" s="189"/>
      <c r="U137" s="189"/>
      <c r="V137" s="189"/>
      <c r="W137" s="189"/>
    </row>
    <row r="138" spans="14:23" ht="12.75">
      <c r="N138" s="189"/>
      <c r="O138" s="189"/>
      <c r="P138" s="189"/>
      <c r="Q138" s="189"/>
      <c r="R138" s="189"/>
      <c r="U138" s="189"/>
      <c r="V138" s="189"/>
      <c r="W138" s="189"/>
    </row>
    <row r="139" spans="14:23" ht="12.75">
      <c r="N139" s="189"/>
      <c r="O139" s="189"/>
      <c r="P139" s="189"/>
      <c r="Q139" s="189"/>
      <c r="R139" s="189"/>
      <c r="U139" s="189"/>
      <c r="V139" s="189"/>
      <c r="W139" s="189"/>
    </row>
    <row r="140" spans="14:23" ht="12.75">
      <c r="N140" s="189"/>
      <c r="O140" s="189"/>
      <c r="P140" s="189"/>
      <c r="Q140" s="189"/>
      <c r="R140" s="189"/>
      <c r="U140" s="189"/>
      <c r="V140" s="189"/>
      <c r="W140" s="189"/>
    </row>
    <row r="141" spans="14:23" ht="12.75">
      <c r="N141" s="189"/>
      <c r="O141" s="189"/>
      <c r="P141" s="189"/>
      <c r="Q141" s="189"/>
      <c r="R141" s="189"/>
      <c r="U141" s="189"/>
      <c r="V141" s="189"/>
      <c r="W141" s="189"/>
    </row>
    <row r="142" spans="14:23" ht="12.75">
      <c r="N142" s="189"/>
      <c r="O142" s="189"/>
      <c r="P142" s="189"/>
      <c r="Q142" s="189"/>
      <c r="R142" s="189"/>
      <c r="U142" s="189"/>
      <c r="V142" s="189"/>
      <c r="W142" s="189"/>
    </row>
    <row r="143" spans="14:23" ht="12.75">
      <c r="N143" s="189"/>
      <c r="O143" s="189"/>
      <c r="P143" s="189"/>
      <c r="Q143" s="189"/>
      <c r="R143" s="189"/>
      <c r="U143" s="189"/>
      <c r="V143" s="189"/>
      <c r="W143" s="189"/>
    </row>
    <row r="144" spans="14:23" ht="12.75">
      <c r="N144" s="189"/>
      <c r="O144" s="189"/>
      <c r="P144" s="189"/>
      <c r="Q144" s="189"/>
      <c r="R144" s="189"/>
      <c r="U144" s="189"/>
      <c r="V144" s="189"/>
      <c r="W144" s="189"/>
    </row>
    <row r="145" spans="14:23" ht="12.75">
      <c r="N145" s="189"/>
      <c r="O145" s="189"/>
      <c r="P145" s="189"/>
      <c r="Q145" s="189"/>
      <c r="R145" s="189"/>
      <c r="U145" s="189"/>
      <c r="V145" s="189"/>
      <c r="W145" s="189"/>
    </row>
    <row r="146" spans="14:23" ht="12.75">
      <c r="N146" s="189"/>
      <c r="O146" s="189"/>
      <c r="P146" s="189"/>
      <c r="Q146" s="189"/>
      <c r="R146" s="189"/>
      <c r="U146" s="189"/>
      <c r="V146" s="189"/>
      <c r="W146" s="189"/>
    </row>
    <row r="147" spans="14:23" ht="12.75">
      <c r="N147" s="189"/>
      <c r="O147" s="189"/>
      <c r="P147" s="189"/>
      <c r="Q147" s="189"/>
      <c r="R147" s="189"/>
      <c r="U147" s="189"/>
      <c r="V147" s="189"/>
      <c r="W147" s="189"/>
    </row>
    <row r="148" spans="14:23" ht="12.75">
      <c r="N148" s="189"/>
      <c r="O148" s="189"/>
      <c r="P148" s="189"/>
      <c r="Q148" s="189"/>
      <c r="R148" s="189"/>
      <c r="U148" s="189"/>
      <c r="V148" s="189"/>
      <c r="W148" s="189"/>
    </row>
    <row r="149" spans="14:23" ht="12.75">
      <c r="N149" s="189"/>
      <c r="O149" s="189"/>
      <c r="P149" s="189"/>
      <c r="Q149" s="189"/>
      <c r="R149" s="189"/>
      <c r="U149" s="189"/>
      <c r="V149" s="189"/>
      <c r="W149" s="189"/>
    </row>
    <row r="150" spans="14:23" ht="12.75">
      <c r="N150" s="189"/>
      <c r="O150" s="189"/>
      <c r="P150" s="189"/>
      <c r="Q150" s="189"/>
      <c r="R150" s="189"/>
      <c r="U150" s="189"/>
      <c r="V150" s="189"/>
      <c r="W150" s="189"/>
    </row>
    <row r="151" spans="14:23" ht="12.75">
      <c r="N151" s="189"/>
      <c r="O151" s="189"/>
      <c r="P151" s="189"/>
      <c r="Q151" s="189"/>
      <c r="R151" s="189"/>
      <c r="U151" s="189"/>
      <c r="V151" s="189"/>
      <c r="W151" s="189"/>
    </row>
    <row r="152" spans="14:23" ht="12.75">
      <c r="N152" s="189"/>
      <c r="O152" s="189"/>
      <c r="P152" s="189"/>
      <c r="Q152" s="189"/>
      <c r="R152" s="189"/>
      <c r="U152" s="189"/>
      <c r="V152" s="189"/>
      <c r="W152" s="189"/>
    </row>
    <row r="153" spans="14:23" ht="12.75">
      <c r="N153" s="189"/>
      <c r="O153" s="189"/>
      <c r="P153" s="189"/>
      <c r="Q153" s="189"/>
      <c r="R153" s="189"/>
      <c r="U153" s="189"/>
      <c r="V153" s="189"/>
      <c r="W153" s="189"/>
    </row>
    <row r="154" spans="14:23" ht="12.75">
      <c r="N154" s="189"/>
      <c r="O154" s="189"/>
      <c r="P154" s="189"/>
      <c r="Q154" s="189"/>
      <c r="R154" s="189"/>
      <c r="U154" s="189"/>
      <c r="V154" s="189"/>
      <c r="W154" s="189"/>
    </row>
    <row r="155" spans="14:23" ht="12.75">
      <c r="N155" s="189"/>
      <c r="O155" s="189"/>
      <c r="P155" s="189"/>
      <c r="Q155" s="189"/>
      <c r="R155" s="189"/>
      <c r="U155" s="189"/>
      <c r="V155" s="189"/>
      <c r="W155" s="189"/>
    </row>
    <row r="156" spans="14:23" ht="12.75">
      <c r="N156" s="189"/>
      <c r="O156" s="189"/>
      <c r="P156" s="189"/>
      <c r="Q156" s="189"/>
      <c r="R156" s="189"/>
      <c r="U156" s="189"/>
      <c r="V156" s="189"/>
      <c r="W156" s="189"/>
    </row>
    <row r="157" spans="14:23" ht="12.75">
      <c r="N157" s="189"/>
      <c r="O157" s="189"/>
      <c r="P157" s="189"/>
      <c r="Q157" s="189"/>
      <c r="R157" s="189"/>
      <c r="U157" s="189"/>
      <c r="V157" s="189"/>
      <c r="W157" s="189"/>
    </row>
    <row r="158" spans="14:23" ht="12.75">
      <c r="N158" s="189"/>
      <c r="O158" s="189"/>
      <c r="P158" s="189"/>
      <c r="Q158" s="189"/>
      <c r="R158" s="189"/>
      <c r="U158" s="189"/>
      <c r="V158" s="189"/>
      <c r="W158" s="189"/>
    </row>
    <row r="159" spans="14:23" ht="12.75">
      <c r="N159" s="189"/>
      <c r="O159" s="189"/>
      <c r="P159" s="189"/>
      <c r="Q159" s="189"/>
      <c r="R159" s="189"/>
      <c r="U159" s="189"/>
      <c r="V159" s="189"/>
      <c r="W159" s="189"/>
    </row>
    <row r="160" spans="14:23" ht="12.75">
      <c r="N160" s="189"/>
      <c r="O160" s="189"/>
      <c r="P160" s="189"/>
      <c r="Q160" s="189"/>
      <c r="R160" s="189"/>
      <c r="U160" s="189"/>
      <c r="V160" s="189"/>
      <c r="W160" s="189"/>
    </row>
    <row r="161" spans="14:23" ht="12.75">
      <c r="N161" s="189"/>
      <c r="O161" s="189"/>
      <c r="P161" s="189"/>
      <c r="Q161" s="189"/>
      <c r="R161" s="189"/>
      <c r="U161" s="189"/>
      <c r="V161" s="189"/>
      <c r="W161" s="189"/>
    </row>
    <row r="162" spans="14:23" ht="12.75">
      <c r="N162" s="189"/>
      <c r="O162" s="189"/>
      <c r="P162" s="189"/>
      <c r="Q162" s="189"/>
      <c r="R162" s="189"/>
      <c r="U162" s="189"/>
      <c r="V162" s="189"/>
      <c r="W162" s="189"/>
    </row>
    <row r="163" spans="14:23" ht="12.75">
      <c r="N163" s="189"/>
      <c r="O163" s="189"/>
      <c r="P163" s="189"/>
      <c r="Q163" s="189"/>
      <c r="R163" s="189"/>
      <c r="U163" s="189"/>
      <c r="V163" s="189"/>
      <c r="W163" s="189"/>
    </row>
    <row r="164" spans="14:23" ht="12.75">
      <c r="N164" s="189"/>
      <c r="O164" s="189"/>
      <c r="P164" s="189"/>
      <c r="Q164" s="189"/>
      <c r="R164" s="189"/>
      <c r="U164" s="189"/>
      <c r="V164" s="189"/>
      <c r="W164" s="189"/>
    </row>
    <row r="165" spans="14:23" ht="12.75">
      <c r="N165" s="189"/>
      <c r="O165" s="189"/>
      <c r="P165" s="189"/>
      <c r="Q165" s="189"/>
      <c r="R165" s="189"/>
      <c r="U165" s="189"/>
      <c r="V165" s="189"/>
      <c r="W165" s="189"/>
    </row>
    <row r="166" spans="14:23" ht="12.75">
      <c r="N166" s="189"/>
      <c r="O166" s="189"/>
      <c r="P166" s="189"/>
      <c r="Q166" s="189"/>
      <c r="R166" s="189"/>
      <c r="U166" s="189"/>
      <c r="V166" s="189"/>
      <c r="W166" s="189"/>
    </row>
    <row r="167" spans="14:23" ht="12.75">
      <c r="N167" s="189"/>
      <c r="O167" s="189"/>
      <c r="P167" s="189"/>
      <c r="Q167" s="189"/>
      <c r="R167" s="189"/>
      <c r="U167" s="189"/>
      <c r="V167" s="189"/>
      <c r="W167" s="189"/>
    </row>
    <row r="168" spans="14:23" ht="12.75">
      <c r="N168" s="189"/>
      <c r="O168" s="189"/>
      <c r="P168" s="189"/>
      <c r="Q168" s="189"/>
      <c r="R168" s="189"/>
      <c r="U168" s="189"/>
      <c r="V168" s="189"/>
      <c r="W168" s="189"/>
    </row>
    <row r="169" spans="14:23" ht="12.75">
      <c r="N169" s="189"/>
      <c r="O169" s="189"/>
      <c r="P169" s="189"/>
      <c r="Q169" s="189"/>
      <c r="R169" s="189"/>
      <c r="U169" s="189"/>
      <c r="V169" s="189"/>
      <c r="W169" s="189"/>
    </row>
    <row r="170" spans="14:23" ht="12.75">
      <c r="N170" s="189"/>
      <c r="O170" s="189"/>
      <c r="P170" s="189"/>
      <c r="Q170" s="189"/>
      <c r="R170" s="189"/>
      <c r="U170" s="189"/>
      <c r="V170" s="189"/>
      <c r="W170" s="189"/>
    </row>
    <row r="171" spans="14:23" ht="12.75">
      <c r="N171" s="189"/>
      <c r="O171" s="189"/>
      <c r="P171" s="189"/>
      <c r="Q171" s="189"/>
      <c r="R171" s="189"/>
      <c r="U171" s="189"/>
      <c r="V171" s="189"/>
      <c r="W171" s="189"/>
    </row>
    <row r="172" spans="14:23" ht="12.75">
      <c r="N172" s="189"/>
      <c r="O172" s="189"/>
      <c r="P172" s="189"/>
      <c r="Q172" s="189"/>
      <c r="R172" s="189"/>
      <c r="U172" s="189"/>
      <c r="V172" s="189"/>
      <c r="W172" s="189"/>
    </row>
    <row r="173" spans="14:23" ht="12.75">
      <c r="N173" s="189"/>
      <c r="O173" s="189"/>
      <c r="P173" s="189"/>
      <c r="Q173" s="189"/>
      <c r="R173" s="189"/>
      <c r="U173" s="189"/>
      <c r="V173" s="189"/>
      <c r="W173" s="189"/>
    </row>
    <row r="174" spans="14:23" ht="12.75">
      <c r="N174" s="189"/>
      <c r="O174" s="189"/>
      <c r="P174" s="189"/>
      <c r="Q174" s="189"/>
      <c r="R174" s="189"/>
      <c r="U174" s="189"/>
      <c r="V174" s="189"/>
      <c r="W174" s="189"/>
    </row>
    <row r="175" spans="14:23" ht="12.75">
      <c r="N175" s="189"/>
      <c r="O175" s="189"/>
      <c r="P175" s="189"/>
      <c r="Q175" s="189"/>
      <c r="R175" s="189"/>
      <c r="U175" s="189"/>
      <c r="V175" s="189"/>
      <c r="W175" s="189"/>
    </row>
    <row r="176" spans="14:23" ht="12.75">
      <c r="N176" s="189"/>
      <c r="O176" s="189"/>
      <c r="P176" s="189"/>
      <c r="Q176" s="189"/>
      <c r="R176" s="189"/>
      <c r="U176" s="189"/>
      <c r="V176" s="189"/>
      <c r="W176" s="189"/>
    </row>
    <row r="177" spans="14:23" ht="12.75">
      <c r="N177" s="189"/>
      <c r="O177" s="189"/>
      <c r="P177" s="189"/>
      <c r="Q177" s="189"/>
      <c r="R177" s="189"/>
      <c r="U177" s="189"/>
      <c r="V177" s="189"/>
      <c r="W177" s="189"/>
    </row>
    <row r="178" spans="14:23" ht="12.75">
      <c r="N178" s="189"/>
      <c r="O178" s="189"/>
      <c r="P178" s="189"/>
      <c r="Q178" s="189"/>
      <c r="R178" s="189"/>
      <c r="U178" s="189"/>
      <c r="V178" s="189"/>
      <c r="W178" s="189"/>
    </row>
    <row r="179" spans="14:23" ht="12.75">
      <c r="N179" s="189"/>
      <c r="O179" s="189"/>
      <c r="P179" s="189"/>
      <c r="Q179" s="189"/>
      <c r="R179" s="189"/>
      <c r="U179" s="189"/>
      <c r="V179" s="189"/>
      <c r="W179" s="189"/>
    </row>
    <row r="180" spans="14:23" ht="12.75">
      <c r="N180" s="189"/>
      <c r="O180" s="189"/>
      <c r="P180" s="189"/>
      <c r="Q180" s="189"/>
      <c r="R180" s="189"/>
      <c r="U180" s="189"/>
      <c r="V180" s="189"/>
      <c r="W180" s="189"/>
    </row>
    <row r="181" spans="14:23" ht="12.75">
      <c r="N181" s="189"/>
      <c r="O181" s="189"/>
      <c r="P181" s="189"/>
      <c r="Q181" s="189"/>
      <c r="R181" s="189"/>
      <c r="U181" s="189"/>
      <c r="V181" s="189"/>
      <c r="W181" s="189"/>
    </row>
    <row r="182" spans="14:23" ht="12.75">
      <c r="N182" s="189"/>
      <c r="O182" s="189"/>
      <c r="P182" s="189"/>
      <c r="Q182" s="189"/>
      <c r="R182" s="189"/>
      <c r="U182" s="189"/>
      <c r="V182" s="189"/>
      <c r="W182" s="189"/>
    </row>
    <row r="183" spans="14:23" ht="12.75">
      <c r="N183" s="189"/>
      <c r="O183" s="189"/>
      <c r="P183" s="189"/>
      <c r="Q183" s="189"/>
      <c r="R183" s="189"/>
      <c r="U183" s="189"/>
      <c r="V183" s="189"/>
      <c r="W183" s="189"/>
    </row>
    <row r="184" spans="14:23" ht="12.75">
      <c r="N184" s="189"/>
      <c r="O184" s="189"/>
      <c r="P184" s="189"/>
      <c r="Q184" s="189"/>
      <c r="R184" s="189"/>
      <c r="U184" s="189"/>
      <c r="V184" s="189"/>
      <c r="W184" s="189"/>
    </row>
    <row r="185" spans="14:23" ht="12.75">
      <c r="N185" s="189"/>
      <c r="O185" s="189"/>
      <c r="P185" s="189"/>
      <c r="Q185" s="189"/>
      <c r="R185" s="189"/>
      <c r="U185" s="189"/>
      <c r="V185" s="189"/>
      <c r="W185" s="189"/>
    </row>
    <row r="186" spans="14:23" ht="12.75">
      <c r="N186" s="189"/>
      <c r="O186" s="189"/>
      <c r="P186" s="189"/>
      <c r="Q186" s="189"/>
      <c r="R186" s="189"/>
      <c r="U186" s="189"/>
      <c r="V186" s="189"/>
      <c r="W186" s="189"/>
    </row>
    <row r="187" spans="14:23" ht="12.75">
      <c r="N187" s="189"/>
      <c r="O187" s="189"/>
      <c r="P187" s="189"/>
      <c r="Q187" s="189"/>
      <c r="R187" s="189"/>
      <c r="U187" s="189"/>
      <c r="V187" s="189"/>
      <c r="W187" s="189"/>
    </row>
    <row r="188" spans="14:23" ht="12.75">
      <c r="N188" s="189"/>
      <c r="O188" s="189"/>
      <c r="P188" s="189"/>
      <c r="Q188" s="189"/>
      <c r="R188" s="189"/>
      <c r="U188" s="189"/>
      <c r="V188" s="189"/>
      <c r="W188" s="189"/>
    </row>
    <row r="189" spans="14:23" ht="12.75">
      <c r="N189" s="189"/>
      <c r="O189" s="189"/>
      <c r="P189" s="189"/>
      <c r="Q189" s="189"/>
      <c r="R189" s="189"/>
      <c r="U189" s="189"/>
      <c r="V189" s="189"/>
      <c r="W189" s="189"/>
    </row>
    <row r="190" spans="14:23" ht="12.75">
      <c r="N190" s="189"/>
      <c r="O190" s="189"/>
      <c r="P190" s="189"/>
      <c r="Q190" s="189"/>
      <c r="R190" s="189"/>
      <c r="U190" s="189"/>
      <c r="V190" s="189"/>
      <c r="W190" s="189"/>
    </row>
    <row r="191" spans="14:23" ht="12.75">
      <c r="N191" s="189"/>
      <c r="O191" s="189"/>
      <c r="P191" s="189"/>
      <c r="Q191" s="189"/>
      <c r="R191" s="189"/>
      <c r="U191" s="189"/>
      <c r="V191" s="189"/>
      <c r="W191" s="189"/>
    </row>
    <row r="192" spans="14:23" ht="12.75">
      <c r="N192" s="189"/>
      <c r="O192" s="189"/>
      <c r="P192" s="189"/>
      <c r="Q192" s="189"/>
      <c r="R192" s="189"/>
      <c r="U192" s="189"/>
      <c r="V192" s="189"/>
      <c r="W192" s="189"/>
    </row>
    <row r="193" spans="14:23" ht="12.75">
      <c r="N193" s="189"/>
      <c r="O193" s="189"/>
      <c r="P193" s="189"/>
      <c r="Q193" s="189"/>
      <c r="R193" s="189"/>
      <c r="U193" s="189"/>
      <c r="V193" s="189"/>
      <c r="W193" s="189"/>
    </row>
    <row r="194" spans="14:23" ht="12.75">
      <c r="N194" s="189"/>
      <c r="O194" s="189"/>
      <c r="P194" s="189"/>
      <c r="Q194" s="189"/>
      <c r="R194" s="189"/>
      <c r="U194" s="189"/>
      <c r="V194" s="189"/>
      <c r="W194" s="189"/>
    </row>
    <row r="195" spans="14:23" ht="12.75">
      <c r="N195" s="189"/>
      <c r="O195" s="189"/>
      <c r="P195" s="189"/>
      <c r="Q195" s="189"/>
      <c r="R195" s="189"/>
      <c r="U195" s="189"/>
      <c r="V195" s="189"/>
      <c r="W195" s="189"/>
    </row>
    <row r="196" spans="14:23" ht="12.75">
      <c r="N196" s="189"/>
      <c r="O196" s="189"/>
      <c r="P196" s="189"/>
      <c r="Q196" s="189"/>
      <c r="R196" s="189"/>
      <c r="U196" s="189"/>
      <c r="V196" s="189"/>
      <c r="W196" s="189"/>
    </row>
    <row r="197" spans="14:23" ht="12.75">
      <c r="N197" s="189"/>
      <c r="O197" s="189"/>
      <c r="P197" s="189"/>
      <c r="Q197" s="189"/>
      <c r="R197" s="189"/>
      <c r="U197" s="189"/>
      <c r="V197" s="189"/>
      <c r="W197" s="189"/>
    </row>
    <row r="198" spans="14:23" ht="12.75">
      <c r="N198" s="189"/>
      <c r="O198" s="189"/>
      <c r="P198" s="189"/>
      <c r="Q198" s="189"/>
      <c r="R198" s="189"/>
      <c r="U198" s="189"/>
      <c r="V198" s="189"/>
      <c r="W198" s="189"/>
    </row>
    <row r="199" spans="14:23" ht="12.75">
      <c r="N199" s="189"/>
      <c r="O199" s="189"/>
      <c r="P199" s="189"/>
      <c r="Q199" s="189"/>
      <c r="R199" s="189"/>
      <c r="U199" s="189"/>
      <c r="V199" s="189"/>
      <c r="W199" s="189"/>
    </row>
    <row r="200" spans="14:23" ht="12.75">
      <c r="N200" s="189"/>
      <c r="O200" s="189"/>
      <c r="P200" s="189"/>
      <c r="Q200" s="189"/>
      <c r="R200" s="189"/>
      <c r="U200" s="189"/>
      <c r="V200" s="189"/>
      <c r="W200" s="189"/>
    </row>
    <row r="201" spans="14:23" ht="12.75">
      <c r="N201" s="189"/>
      <c r="O201" s="189"/>
      <c r="P201" s="189"/>
      <c r="Q201" s="189"/>
      <c r="R201" s="189"/>
      <c r="U201" s="189"/>
      <c r="V201" s="189"/>
      <c r="W201" s="189"/>
    </row>
    <row r="202" spans="14:23" ht="12.75">
      <c r="N202" s="189"/>
      <c r="O202" s="189"/>
      <c r="P202" s="189"/>
      <c r="Q202" s="189"/>
      <c r="R202" s="189"/>
      <c r="U202" s="189"/>
      <c r="V202" s="189"/>
      <c r="W202" s="189"/>
    </row>
    <row r="203" spans="14:23" ht="12.75">
      <c r="N203" s="189"/>
      <c r="O203" s="189"/>
      <c r="P203" s="189"/>
      <c r="Q203" s="189"/>
      <c r="R203" s="189"/>
      <c r="U203" s="189"/>
      <c r="V203" s="189"/>
      <c r="W203" s="189"/>
    </row>
    <row r="204" spans="14:23" ht="12.75">
      <c r="N204" s="189"/>
      <c r="O204" s="189"/>
      <c r="P204" s="189"/>
      <c r="Q204" s="189"/>
      <c r="R204" s="189"/>
      <c r="U204" s="189"/>
      <c r="V204" s="189"/>
      <c r="W204" s="189"/>
    </row>
    <row r="205" spans="14:23" ht="12.75">
      <c r="N205" s="189"/>
      <c r="O205" s="189"/>
      <c r="P205" s="189"/>
      <c r="Q205" s="189"/>
      <c r="R205" s="189"/>
      <c r="U205" s="189"/>
      <c r="V205" s="189"/>
      <c r="W205" s="189"/>
    </row>
    <row r="206" spans="14:23" ht="12.75">
      <c r="N206" s="189"/>
      <c r="O206" s="189"/>
      <c r="P206" s="189"/>
      <c r="Q206" s="189"/>
      <c r="R206" s="189"/>
      <c r="U206" s="189"/>
      <c r="V206" s="189"/>
      <c r="W206" s="189"/>
    </row>
    <row r="207" spans="14:23" ht="12.75">
      <c r="N207" s="189"/>
      <c r="O207" s="189"/>
      <c r="P207" s="189"/>
      <c r="Q207" s="189"/>
      <c r="R207" s="189"/>
      <c r="U207" s="189"/>
      <c r="V207" s="189"/>
      <c r="W207" s="189"/>
    </row>
    <row r="208" spans="14:23" ht="12.75">
      <c r="N208" s="189"/>
      <c r="O208" s="189"/>
      <c r="P208" s="189"/>
      <c r="Q208" s="189"/>
      <c r="R208" s="189"/>
      <c r="U208" s="189"/>
      <c r="V208" s="189"/>
      <c r="W208" s="189"/>
    </row>
    <row r="209" spans="14:23" ht="12.75">
      <c r="N209" s="189"/>
      <c r="O209" s="189"/>
      <c r="P209" s="189"/>
      <c r="Q209" s="189"/>
      <c r="R209" s="189"/>
      <c r="U209" s="189"/>
      <c r="V209" s="189"/>
      <c r="W209" s="189"/>
    </row>
    <row r="210" spans="14:23" ht="12.75">
      <c r="N210" s="189"/>
      <c r="O210" s="189"/>
      <c r="P210" s="189"/>
      <c r="Q210" s="189"/>
      <c r="R210" s="189"/>
      <c r="U210" s="189"/>
      <c r="V210" s="189"/>
      <c r="W210" s="189"/>
    </row>
    <row r="211" spans="14:23" ht="12.75">
      <c r="N211" s="189"/>
      <c r="O211" s="189"/>
      <c r="P211" s="189"/>
      <c r="Q211" s="189"/>
      <c r="R211" s="189"/>
      <c r="U211" s="189"/>
      <c r="V211" s="189"/>
      <c r="W211" s="189"/>
    </row>
    <row r="212" spans="14:23" ht="12.75">
      <c r="N212" s="189"/>
      <c r="O212" s="189"/>
      <c r="P212" s="189"/>
      <c r="Q212" s="189"/>
      <c r="R212" s="189"/>
      <c r="U212" s="189"/>
      <c r="V212" s="189"/>
      <c r="W212" s="189"/>
    </row>
    <row r="213" spans="14:23" ht="12.75">
      <c r="N213" s="189"/>
      <c r="O213" s="189"/>
      <c r="P213" s="189"/>
      <c r="Q213" s="189"/>
      <c r="R213" s="189"/>
      <c r="U213" s="189"/>
      <c r="V213" s="189"/>
      <c r="W213" s="189"/>
    </row>
    <row r="214" spans="14:23" ht="12.75">
      <c r="N214" s="189"/>
      <c r="O214" s="189"/>
      <c r="P214" s="189"/>
      <c r="Q214" s="189"/>
      <c r="R214" s="189"/>
      <c r="U214" s="189"/>
      <c r="V214" s="189"/>
      <c r="W214" s="189"/>
    </row>
    <row r="215" spans="14:23" ht="12.75">
      <c r="N215" s="189"/>
      <c r="O215" s="189"/>
      <c r="P215" s="189"/>
      <c r="Q215" s="189"/>
      <c r="R215" s="189"/>
      <c r="U215" s="189"/>
      <c r="V215" s="189"/>
      <c r="W215" s="189"/>
    </row>
    <row r="216" spans="14:23" ht="12.75">
      <c r="N216" s="189"/>
      <c r="O216" s="189"/>
      <c r="P216" s="189"/>
      <c r="Q216" s="189"/>
      <c r="R216" s="189"/>
      <c r="U216" s="189"/>
      <c r="V216" s="189"/>
      <c r="W216" s="189"/>
    </row>
    <row r="217" spans="14:23" ht="12.75">
      <c r="N217" s="189"/>
      <c r="O217" s="189"/>
      <c r="P217" s="189"/>
      <c r="Q217" s="189"/>
      <c r="R217" s="189"/>
      <c r="U217" s="189"/>
      <c r="V217" s="189"/>
      <c r="W217" s="189"/>
    </row>
    <row r="218" spans="14:23" ht="12.75">
      <c r="N218" s="189"/>
      <c r="O218" s="189"/>
      <c r="P218" s="189"/>
      <c r="Q218" s="189"/>
      <c r="R218" s="189"/>
      <c r="U218" s="189"/>
      <c r="V218" s="189"/>
      <c r="W218" s="189"/>
    </row>
    <row r="219" spans="14:23" ht="12.75">
      <c r="N219" s="189"/>
      <c r="O219" s="189"/>
      <c r="P219" s="189"/>
      <c r="Q219" s="189"/>
      <c r="R219" s="189"/>
      <c r="U219" s="189"/>
      <c r="V219" s="189"/>
      <c r="W219" s="189"/>
    </row>
    <row r="220" spans="14:23" ht="12.75">
      <c r="N220" s="189"/>
      <c r="O220" s="189"/>
      <c r="P220" s="189"/>
      <c r="Q220" s="189"/>
      <c r="R220" s="189"/>
      <c r="U220" s="189"/>
      <c r="V220" s="189"/>
      <c r="W220" s="189"/>
    </row>
    <row r="221" spans="14:23" ht="12.75">
      <c r="N221" s="189"/>
      <c r="O221" s="189"/>
      <c r="P221" s="189"/>
      <c r="Q221" s="189"/>
      <c r="R221" s="189"/>
      <c r="U221" s="189"/>
      <c r="V221" s="189"/>
      <c r="W221" s="189"/>
    </row>
    <row r="222" spans="14:23" ht="12.75">
      <c r="N222" s="189"/>
      <c r="O222" s="189"/>
      <c r="P222" s="189"/>
      <c r="Q222" s="189"/>
      <c r="R222" s="189"/>
      <c r="U222" s="189"/>
      <c r="V222" s="189"/>
      <c r="W222" s="189"/>
    </row>
    <row r="223" spans="14:23" ht="12.75">
      <c r="N223" s="189"/>
      <c r="O223" s="189"/>
      <c r="P223" s="189"/>
      <c r="Q223" s="189"/>
      <c r="R223" s="189"/>
      <c r="U223" s="189"/>
      <c r="V223" s="189"/>
      <c r="W223" s="189"/>
    </row>
    <row r="224" spans="14:23" ht="12.75">
      <c r="N224" s="189"/>
      <c r="O224" s="189"/>
      <c r="P224" s="189"/>
      <c r="Q224" s="189"/>
      <c r="R224" s="189"/>
      <c r="U224" s="189"/>
      <c r="V224" s="189"/>
      <c r="W224" s="189"/>
    </row>
    <row r="225" spans="14:23" ht="12.75">
      <c r="N225" s="189"/>
      <c r="O225" s="189"/>
      <c r="P225" s="189"/>
      <c r="Q225" s="189"/>
      <c r="R225" s="189"/>
      <c r="U225" s="189"/>
      <c r="V225" s="189"/>
      <c r="W225" s="189"/>
    </row>
    <row r="226" spans="14:23" ht="12.75">
      <c r="N226" s="189"/>
      <c r="O226" s="189"/>
      <c r="P226" s="189"/>
      <c r="Q226" s="189"/>
      <c r="R226" s="189"/>
      <c r="U226" s="189"/>
      <c r="V226" s="189"/>
      <c r="W226" s="189"/>
    </row>
    <row r="227" spans="14:23" ht="12.75">
      <c r="N227" s="189"/>
      <c r="O227" s="189"/>
      <c r="P227" s="189"/>
      <c r="Q227" s="189"/>
      <c r="R227" s="189"/>
      <c r="U227" s="189"/>
      <c r="V227" s="189"/>
      <c r="W227" s="189"/>
    </row>
    <row r="228" spans="14:23" ht="12.75">
      <c r="N228" s="189"/>
      <c r="O228" s="189"/>
      <c r="P228" s="189"/>
      <c r="Q228" s="189"/>
      <c r="R228" s="189"/>
      <c r="U228" s="189"/>
      <c r="V228" s="189"/>
      <c r="W228" s="189"/>
    </row>
    <row r="229" spans="14:23" ht="12.75">
      <c r="N229" s="189"/>
      <c r="O229" s="189"/>
      <c r="P229" s="189"/>
      <c r="Q229" s="189"/>
      <c r="R229" s="189"/>
      <c r="U229" s="189"/>
      <c r="V229" s="189"/>
      <c r="W229" s="189"/>
    </row>
    <row r="230" spans="14:23" ht="12.75">
      <c r="N230" s="189"/>
      <c r="O230" s="189"/>
      <c r="P230" s="189"/>
      <c r="Q230" s="189"/>
      <c r="R230" s="189"/>
      <c r="U230" s="189"/>
      <c r="V230" s="189"/>
      <c r="W230" s="189"/>
    </row>
    <row r="231" spans="14:23" ht="12.75">
      <c r="N231" s="189"/>
      <c r="O231" s="189"/>
      <c r="P231" s="189"/>
      <c r="Q231" s="189"/>
      <c r="R231" s="189"/>
      <c r="U231" s="189"/>
      <c r="V231" s="189"/>
      <c r="W231" s="189"/>
    </row>
    <row r="232" spans="14:23" ht="12.75">
      <c r="N232" s="189"/>
      <c r="O232" s="189"/>
      <c r="P232" s="189"/>
      <c r="Q232" s="189"/>
      <c r="R232" s="189"/>
      <c r="U232" s="189"/>
      <c r="V232" s="189"/>
      <c r="W232" s="189"/>
    </row>
    <row r="233" spans="14:23" ht="12.75">
      <c r="N233" s="189"/>
      <c r="O233" s="189"/>
      <c r="P233" s="189"/>
      <c r="Q233" s="189"/>
      <c r="R233" s="189"/>
      <c r="U233" s="189"/>
      <c r="V233" s="189"/>
      <c r="W233" s="189"/>
    </row>
    <row r="234" spans="14:23" ht="12.75">
      <c r="N234" s="189"/>
      <c r="O234" s="189"/>
      <c r="P234" s="189"/>
      <c r="Q234" s="189"/>
      <c r="R234" s="189"/>
      <c r="U234" s="189"/>
      <c r="V234" s="189"/>
      <c r="W234" s="189"/>
    </row>
    <row r="235" spans="14:23" ht="12.75">
      <c r="N235" s="189"/>
      <c r="O235" s="189"/>
      <c r="P235" s="189"/>
      <c r="Q235" s="189"/>
      <c r="R235" s="189"/>
      <c r="U235" s="189"/>
      <c r="V235" s="189"/>
      <c r="W235" s="189"/>
    </row>
    <row r="236" spans="14:23" ht="12.75">
      <c r="N236" s="189"/>
      <c r="O236" s="189"/>
      <c r="P236" s="189"/>
      <c r="Q236" s="189"/>
      <c r="R236" s="189"/>
      <c r="U236" s="189"/>
      <c r="V236" s="189"/>
      <c r="W236" s="189"/>
    </row>
    <row r="237" spans="14:23" ht="12.75">
      <c r="N237" s="189"/>
      <c r="O237" s="189"/>
      <c r="P237" s="189"/>
      <c r="Q237" s="189"/>
      <c r="R237" s="189"/>
      <c r="U237" s="189"/>
      <c r="V237" s="189"/>
      <c r="W237" s="189"/>
    </row>
    <row r="238" spans="14:23" ht="12.75">
      <c r="N238" s="189"/>
      <c r="O238" s="189"/>
      <c r="P238" s="189"/>
      <c r="Q238" s="189"/>
      <c r="R238" s="189"/>
      <c r="U238" s="189"/>
      <c r="V238" s="189"/>
      <c r="W238" s="189"/>
    </row>
    <row r="239" spans="14:23" ht="12.75">
      <c r="N239" s="189"/>
      <c r="O239" s="189"/>
      <c r="P239" s="189"/>
      <c r="Q239" s="189"/>
      <c r="R239" s="189"/>
      <c r="U239" s="189"/>
      <c r="V239" s="189"/>
      <c r="W239" s="189"/>
    </row>
    <row r="240" spans="14:23" ht="12.75">
      <c r="N240" s="189"/>
      <c r="O240" s="189"/>
      <c r="P240" s="189"/>
      <c r="Q240" s="189"/>
      <c r="R240" s="189"/>
      <c r="U240" s="189"/>
      <c r="V240" s="189"/>
      <c r="W240" s="189"/>
    </row>
    <row r="241" spans="14:23" ht="12.75">
      <c r="N241" s="189"/>
      <c r="O241" s="189"/>
      <c r="P241" s="189"/>
      <c r="Q241" s="189"/>
      <c r="R241" s="189"/>
      <c r="U241" s="189"/>
      <c r="V241" s="189"/>
      <c r="W241" s="189"/>
    </row>
    <row r="242" spans="14:23" ht="12.75">
      <c r="N242" s="189"/>
      <c r="O242" s="189"/>
      <c r="P242" s="189"/>
      <c r="Q242" s="189"/>
      <c r="R242" s="189"/>
      <c r="U242" s="189"/>
      <c r="V242" s="189"/>
      <c r="W242" s="189"/>
    </row>
    <row r="243" spans="14:23" ht="12.75">
      <c r="N243" s="189"/>
      <c r="O243" s="189"/>
      <c r="P243" s="189"/>
      <c r="Q243" s="189"/>
      <c r="R243" s="189"/>
      <c r="U243" s="189"/>
      <c r="V243" s="189"/>
      <c r="W243" s="189"/>
    </row>
    <row r="244" spans="14:23" ht="12.75">
      <c r="N244" s="189"/>
      <c r="O244" s="189"/>
      <c r="P244" s="189"/>
      <c r="Q244" s="189"/>
      <c r="R244" s="189"/>
      <c r="U244" s="189"/>
      <c r="V244" s="189"/>
      <c r="W244" s="189"/>
    </row>
    <row r="245" spans="14:23" ht="12.75">
      <c r="N245" s="189"/>
      <c r="O245" s="189"/>
      <c r="P245" s="189"/>
      <c r="Q245" s="189"/>
      <c r="R245" s="189"/>
      <c r="U245" s="189"/>
      <c r="V245" s="189"/>
      <c r="W245" s="189"/>
    </row>
    <row r="246" spans="14:23" ht="12.75">
      <c r="N246" s="189"/>
      <c r="O246" s="189"/>
      <c r="P246" s="189"/>
      <c r="Q246" s="189"/>
      <c r="R246" s="189"/>
      <c r="U246" s="189"/>
      <c r="V246" s="189"/>
      <c r="W246" s="189"/>
    </row>
    <row r="247" spans="14:23" ht="12.75">
      <c r="N247" s="189"/>
      <c r="O247" s="189"/>
      <c r="P247" s="189"/>
      <c r="Q247" s="189"/>
      <c r="R247" s="189"/>
      <c r="U247" s="189"/>
      <c r="V247" s="189"/>
      <c r="W247" s="189"/>
    </row>
    <row r="248" spans="14:23" ht="12.75">
      <c r="N248" s="189"/>
      <c r="O248" s="189"/>
      <c r="P248" s="189"/>
      <c r="Q248" s="189"/>
      <c r="R248" s="189"/>
      <c r="U248" s="189"/>
      <c r="V248" s="189"/>
      <c r="W248" s="189"/>
    </row>
    <row r="249" spans="14:23" ht="12.75">
      <c r="N249" s="189"/>
      <c r="O249" s="189"/>
      <c r="P249" s="189"/>
      <c r="Q249" s="189"/>
      <c r="R249" s="189"/>
      <c r="U249" s="189"/>
      <c r="V249" s="189"/>
      <c r="W249" s="189"/>
    </row>
    <row r="250" spans="14:23" ht="12.75">
      <c r="N250" s="189"/>
      <c r="O250" s="189"/>
      <c r="P250" s="189"/>
      <c r="Q250" s="189"/>
      <c r="R250" s="189"/>
      <c r="U250" s="189"/>
      <c r="V250" s="189"/>
      <c r="W250" s="189"/>
    </row>
    <row r="251" spans="14:23" ht="12.75">
      <c r="N251" s="189"/>
      <c r="O251" s="189"/>
      <c r="P251" s="189"/>
      <c r="Q251" s="189"/>
      <c r="R251" s="189"/>
      <c r="U251" s="189"/>
      <c r="V251" s="189"/>
      <c r="W251" s="189"/>
    </row>
    <row r="252" spans="14:23" ht="12.75">
      <c r="N252" s="189"/>
      <c r="O252" s="189"/>
      <c r="P252" s="189"/>
      <c r="Q252" s="189"/>
      <c r="R252" s="189"/>
      <c r="U252" s="189"/>
      <c r="V252" s="189"/>
      <c r="W252" s="189"/>
    </row>
    <row r="253" spans="14:23" ht="12.75">
      <c r="N253" s="189"/>
      <c r="O253" s="189"/>
      <c r="P253" s="189"/>
      <c r="Q253" s="189"/>
      <c r="R253" s="189"/>
      <c r="U253" s="189"/>
      <c r="V253" s="189"/>
      <c r="W253" s="189"/>
    </row>
    <row r="254" spans="14:23" ht="12.75">
      <c r="N254" s="189"/>
      <c r="O254" s="189"/>
      <c r="P254" s="189"/>
      <c r="Q254" s="189"/>
      <c r="R254" s="189"/>
      <c r="U254" s="189"/>
      <c r="V254" s="189"/>
      <c r="W254" s="189"/>
    </row>
    <row r="255" spans="14:23" ht="12.75">
      <c r="N255" s="189"/>
      <c r="O255" s="189"/>
      <c r="P255" s="189"/>
      <c r="Q255" s="189"/>
      <c r="R255" s="189"/>
      <c r="U255" s="189"/>
      <c r="V255" s="189"/>
      <c r="W255" s="189"/>
    </row>
    <row r="256" spans="14:23" ht="12.75">
      <c r="N256" s="189"/>
      <c r="O256" s="189"/>
      <c r="P256" s="189"/>
      <c r="Q256" s="189"/>
      <c r="R256" s="189"/>
      <c r="U256" s="189"/>
      <c r="V256" s="189"/>
      <c r="W256" s="189"/>
    </row>
    <row r="257" spans="14:23" ht="12.75">
      <c r="N257" s="189"/>
      <c r="O257" s="189"/>
      <c r="P257" s="189"/>
      <c r="Q257" s="189"/>
      <c r="R257" s="189"/>
      <c r="U257" s="189"/>
      <c r="V257" s="189"/>
      <c r="W257" s="189"/>
    </row>
    <row r="258" spans="14:23" ht="12.75">
      <c r="N258" s="189"/>
      <c r="O258" s="189"/>
      <c r="P258" s="189"/>
      <c r="Q258" s="189"/>
      <c r="R258" s="189"/>
      <c r="U258" s="189"/>
      <c r="V258" s="189"/>
      <c r="W258" s="189"/>
    </row>
    <row r="259" spans="14:23" ht="12.75">
      <c r="N259" s="189"/>
      <c r="O259" s="189"/>
      <c r="P259" s="189"/>
      <c r="Q259" s="189"/>
      <c r="R259" s="189"/>
      <c r="U259" s="189"/>
      <c r="V259" s="189"/>
      <c r="W259" s="189"/>
    </row>
    <row r="260" spans="14:23" ht="12.75">
      <c r="N260" s="189"/>
      <c r="O260" s="189"/>
      <c r="P260" s="189"/>
      <c r="Q260" s="189"/>
      <c r="R260" s="189"/>
      <c r="U260" s="189"/>
      <c r="V260" s="189"/>
      <c r="W260" s="189"/>
    </row>
    <row r="261" spans="14:23" ht="12.75">
      <c r="N261" s="189"/>
      <c r="O261" s="189"/>
      <c r="P261" s="189"/>
      <c r="Q261" s="189"/>
      <c r="R261" s="189"/>
      <c r="U261" s="189"/>
      <c r="V261" s="189"/>
      <c r="W261" s="189"/>
    </row>
    <row r="262" spans="14:23" ht="12.75">
      <c r="N262" s="189"/>
      <c r="O262" s="189"/>
      <c r="P262" s="189"/>
      <c r="Q262" s="189"/>
      <c r="R262" s="189"/>
      <c r="U262" s="189"/>
      <c r="V262" s="189"/>
      <c r="W262" s="189"/>
    </row>
    <row r="263" spans="14:23" ht="12.75">
      <c r="N263" s="189"/>
      <c r="O263" s="189"/>
      <c r="P263" s="189"/>
      <c r="Q263" s="189"/>
      <c r="R263" s="189"/>
      <c r="U263" s="189"/>
      <c r="V263" s="189"/>
      <c r="W263" s="189"/>
    </row>
    <row r="264" spans="14:23" ht="12.75">
      <c r="N264" s="189"/>
      <c r="O264" s="189"/>
      <c r="P264" s="189"/>
      <c r="Q264" s="189"/>
      <c r="R264" s="189"/>
      <c r="U264" s="189"/>
      <c r="V264" s="189"/>
      <c r="W264" s="189"/>
    </row>
    <row r="265" spans="14:23" ht="12.75">
      <c r="N265" s="189"/>
      <c r="O265" s="189"/>
      <c r="P265" s="189"/>
      <c r="Q265" s="189"/>
      <c r="R265" s="189"/>
      <c r="U265" s="189"/>
      <c r="V265" s="189"/>
      <c r="W265" s="189"/>
    </row>
    <row r="266" spans="14:23" ht="12.75">
      <c r="N266" s="189"/>
      <c r="O266" s="189"/>
      <c r="P266" s="189"/>
      <c r="Q266" s="189"/>
      <c r="R266" s="189"/>
      <c r="U266" s="189"/>
      <c r="V266" s="189"/>
      <c r="W266" s="189"/>
    </row>
    <row r="267" spans="14:23" ht="12.75">
      <c r="N267" s="189"/>
      <c r="O267" s="189"/>
      <c r="P267" s="189"/>
      <c r="Q267" s="189"/>
      <c r="R267" s="189"/>
      <c r="U267" s="189"/>
      <c r="V267" s="189"/>
      <c r="W267" s="189"/>
    </row>
    <row r="268" spans="14:23" ht="12.75">
      <c r="N268" s="189"/>
      <c r="O268" s="189"/>
      <c r="P268" s="189"/>
      <c r="Q268" s="189"/>
      <c r="R268" s="189"/>
      <c r="U268" s="189"/>
      <c r="V268" s="189"/>
      <c r="W268" s="189"/>
    </row>
    <row r="269" spans="14:23" ht="12.75">
      <c r="N269" s="189"/>
      <c r="O269" s="189"/>
      <c r="P269" s="189"/>
      <c r="Q269" s="189"/>
      <c r="R269" s="189"/>
      <c r="U269" s="189"/>
      <c r="V269" s="189"/>
      <c r="W269" s="189"/>
    </row>
    <row r="270" spans="14:23" ht="12.75">
      <c r="N270" s="189"/>
      <c r="O270" s="189"/>
      <c r="P270" s="189"/>
      <c r="Q270" s="189"/>
      <c r="R270" s="189"/>
      <c r="U270" s="189"/>
      <c r="V270" s="189"/>
      <c r="W270" s="189"/>
    </row>
    <row r="271" spans="14:23" ht="12.75">
      <c r="N271" s="189"/>
      <c r="O271" s="189"/>
      <c r="P271" s="189"/>
      <c r="Q271" s="189"/>
      <c r="R271" s="189"/>
      <c r="U271" s="189"/>
      <c r="V271" s="189"/>
      <c r="W271" s="189"/>
    </row>
    <row r="272" spans="14:23" ht="12.75">
      <c r="N272" s="189"/>
      <c r="O272" s="189"/>
      <c r="P272" s="189"/>
      <c r="Q272" s="189"/>
      <c r="R272" s="189"/>
      <c r="U272" s="189"/>
      <c r="V272" s="189"/>
      <c r="W272" s="189"/>
    </row>
    <row r="273" spans="14:23" ht="12.75">
      <c r="N273" s="189"/>
      <c r="O273" s="189"/>
      <c r="P273" s="189"/>
      <c r="Q273" s="189"/>
      <c r="R273" s="189"/>
      <c r="U273" s="189"/>
      <c r="V273" s="189"/>
      <c r="W273" s="189"/>
    </row>
    <row r="274" spans="14:23" ht="12.75">
      <c r="N274" s="189"/>
      <c r="O274" s="189"/>
      <c r="P274" s="189"/>
      <c r="Q274" s="189"/>
      <c r="R274" s="189"/>
      <c r="U274" s="189"/>
      <c r="V274" s="189"/>
      <c r="W274" s="189"/>
    </row>
    <row r="275" spans="14:23" ht="12.75">
      <c r="N275" s="189"/>
      <c r="O275" s="189"/>
      <c r="P275" s="189"/>
      <c r="Q275" s="189"/>
      <c r="R275" s="189"/>
      <c r="U275" s="189"/>
      <c r="V275" s="189"/>
      <c r="W275" s="189"/>
    </row>
    <row r="276" spans="14:23" ht="12.75">
      <c r="N276" s="189"/>
      <c r="O276" s="189"/>
      <c r="P276" s="189"/>
      <c r="Q276" s="189"/>
      <c r="R276" s="189"/>
      <c r="U276" s="189"/>
      <c r="V276" s="189"/>
      <c r="W276" s="189"/>
    </row>
    <row r="277" spans="14:23" ht="12.75">
      <c r="N277" s="189"/>
      <c r="O277" s="189"/>
      <c r="P277" s="189"/>
      <c r="Q277" s="189"/>
      <c r="R277" s="189"/>
      <c r="U277" s="189"/>
      <c r="V277" s="189"/>
      <c r="W277" s="189"/>
    </row>
    <row r="278" spans="14:23" ht="12.75">
      <c r="N278" s="189"/>
      <c r="O278" s="189"/>
      <c r="P278" s="189"/>
      <c r="Q278" s="189"/>
      <c r="R278" s="189"/>
      <c r="U278" s="189"/>
      <c r="V278" s="189"/>
      <c r="W278" s="189"/>
    </row>
    <row r="279" spans="14:23" ht="12.75">
      <c r="N279" s="189"/>
      <c r="O279" s="189"/>
      <c r="P279" s="189"/>
      <c r="Q279" s="189"/>
      <c r="R279" s="189"/>
      <c r="U279" s="189"/>
      <c r="V279" s="189"/>
      <c r="W279" s="189"/>
    </row>
    <row r="280" spans="14:23" ht="12.75">
      <c r="N280" s="189"/>
      <c r="O280" s="189"/>
      <c r="P280" s="189"/>
      <c r="Q280" s="189"/>
      <c r="R280" s="189"/>
      <c r="U280" s="189"/>
      <c r="V280" s="189"/>
      <c r="W280" s="189"/>
    </row>
    <row r="281" spans="14:23" ht="12.75">
      <c r="N281" s="189"/>
      <c r="O281" s="189"/>
      <c r="P281" s="189"/>
      <c r="Q281" s="189"/>
      <c r="R281" s="189"/>
      <c r="U281" s="189"/>
      <c r="V281" s="189"/>
      <c r="W281" s="189"/>
    </row>
    <row r="282" spans="14:23" ht="12.75">
      <c r="N282" s="189"/>
      <c r="O282" s="189"/>
      <c r="P282" s="189"/>
      <c r="Q282" s="189"/>
      <c r="R282" s="189"/>
      <c r="U282" s="189"/>
      <c r="V282" s="189"/>
      <c r="W282" s="189"/>
    </row>
    <row r="283" spans="14:23" ht="12.75">
      <c r="N283" s="189"/>
      <c r="O283" s="189"/>
      <c r="P283" s="189"/>
      <c r="Q283" s="189"/>
      <c r="R283" s="189"/>
      <c r="U283" s="189"/>
      <c r="V283" s="189"/>
      <c r="W283" s="189"/>
    </row>
    <row r="284" spans="14:23" ht="12.75">
      <c r="N284" s="189"/>
      <c r="O284" s="189"/>
      <c r="P284" s="189"/>
      <c r="Q284" s="189"/>
      <c r="R284" s="189"/>
      <c r="U284" s="189"/>
      <c r="V284" s="189"/>
      <c r="W284" s="189"/>
    </row>
    <row r="285" spans="14:23" ht="12.75">
      <c r="N285" s="189"/>
      <c r="O285" s="189"/>
      <c r="P285" s="189"/>
      <c r="Q285" s="189"/>
      <c r="R285" s="189"/>
      <c r="U285" s="189"/>
      <c r="V285" s="189"/>
      <c r="W285" s="189"/>
    </row>
    <row r="286" spans="14:23" ht="12.75">
      <c r="N286" s="189"/>
      <c r="O286" s="189"/>
      <c r="P286" s="189"/>
      <c r="Q286" s="189"/>
      <c r="R286" s="189"/>
      <c r="U286" s="189"/>
      <c r="V286" s="189"/>
      <c r="W286" s="189"/>
    </row>
    <row r="287" spans="14:23" ht="12.75">
      <c r="N287" s="189"/>
      <c r="O287" s="189"/>
      <c r="P287" s="189"/>
      <c r="Q287" s="189"/>
      <c r="R287" s="189"/>
      <c r="U287" s="189"/>
      <c r="V287" s="189"/>
      <c r="W287" s="189"/>
    </row>
    <row r="288" spans="14:23" ht="12.75">
      <c r="N288" s="189"/>
      <c r="O288" s="189"/>
      <c r="P288" s="189"/>
      <c r="Q288" s="189"/>
      <c r="R288" s="189"/>
      <c r="U288" s="189"/>
      <c r="V288" s="189"/>
      <c r="W288" s="189"/>
    </row>
    <row r="289" spans="14:23" ht="12.75">
      <c r="N289" s="189"/>
      <c r="O289" s="189"/>
      <c r="P289" s="189"/>
      <c r="Q289" s="189"/>
      <c r="R289" s="189"/>
      <c r="U289" s="189"/>
      <c r="V289" s="189"/>
      <c r="W289" s="189"/>
    </row>
    <row r="290" spans="14:23" ht="12.75">
      <c r="N290" s="189"/>
      <c r="O290" s="189"/>
      <c r="P290" s="189"/>
      <c r="Q290" s="189"/>
      <c r="R290" s="189"/>
      <c r="U290" s="189"/>
      <c r="V290" s="189"/>
      <c r="W290" s="189"/>
    </row>
    <row r="291" spans="14:23" ht="12.75">
      <c r="N291" s="189"/>
      <c r="O291" s="189"/>
      <c r="P291" s="189"/>
      <c r="Q291" s="189"/>
      <c r="R291" s="189"/>
      <c r="U291" s="189"/>
      <c r="V291" s="189"/>
      <c r="W291" s="189"/>
    </row>
    <row r="292" spans="14:23" ht="12.75">
      <c r="N292" s="189"/>
      <c r="O292" s="189"/>
      <c r="P292" s="189"/>
      <c r="Q292" s="189"/>
      <c r="R292" s="189"/>
      <c r="U292" s="189"/>
      <c r="V292" s="189"/>
      <c r="W292" s="189"/>
    </row>
    <row r="293" spans="14:23" ht="12.75">
      <c r="N293" s="189"/>
      <c r="O293" s="189"/>
      <c r="P293" s="189"/>
      <c r="Q293" s="189"/>
      <c r="R293" s="189"/>
      <c r="U293" s="189"/>
      <c r="V293" s="189"/>
      <c r="W293" s="189"/>
    </row>
    <row r="294" spans="14:23" ht="12.75">
      <c r="N294" s="189"/>
      <c r="O294" s="189"/>
      <c r="P294" s="189"/>
      <c r="Q294" s="189"/>
      <c r="R294" s="189"/>
      <c r="U294" s="189"/>
      <c r="V294" s="189"/>
      <c r="W294" s="189"/>
    </row>
    <row r="295" spans="14:23" ht="12.75">
      <c r="N295" s="189"/>
      <c r="O295" s="189"/>
      <c r="P295" s="189"/>
      <c r="Q295" s="189"/>
      <c r="R295" s="189"/>
      <c r="U295" s="189"/>
      <c r="V295" s="189"/>
      <c r="W295" s="189"/>
    </row>
    <row r="296" spans="14:23" ht="12.75">
      <c r="N296" s="189"/>
      <c r="O296" s="189"/>
      <c r="P296" s="189"/>
      <c r="Q296" s="189"/>
      <c r="R296" s="189"/>
      <c r="U296" s="189"/>
      <c r="V296" s="189"/>
      <c r="W296" s="189"/>
    </row>
    <row r="297" spans="14:23" ht="12.75">
      <c r="N297" s="189"/>
      <c r="O297" s="189"/>
      <c r="P297" s="189"/>
      <c r="Q297" s="189"/>
      <c r="R297" s="189"/>
      <c r="U297" s="189"/>
      <c r="V297" s="189"/>
      <c r="W297" s="189"/>
    </row>
    <row r="298" spans="14:23" ht="12.75">
      <c r="N298" s="189"/>
      <c r="O298" s="189"/>
      <c r="P298" s="189"/>
      <c r="Q298" s="189"/>
      <c r="R298" s="189"/>
      <c r="U298" s="189"/>
      <c r="V298" s="189"/>
      <c r="W298" s="189"/>
    </row>
    <row r="299" spans="14:23" ht="12.75">
      <c r="N299" s="189"/>
      <c r="O299" s="189"/>
      <c r="P299" s="189"/>
      <c r="Q299" s="189"/>
      <c r="R299" s="189"/>
      <c r="U299" s="189"/>
      <c r="V299" s="189"/>
      <c r="W299" s="189"/>
    </row>
    <row r="300" spans="14:23" ht="12.75">
      <c r="N300" s="189"/>
      <c r="O300" s="189"/>
      <c r="P300" s="189"/>
      <c r="Q300" s="189"/>
      <c r="R300" s="189"/>
      <c r="U300" s="189"/>
      <c r="V300" s="189"/>
      <c r="W300" s="189"/>
    </row>
    <row r="301" spans="14:23" ht="12.75">
      <c r="N301" s="189"/>
      <c r="O301" s="189"/>
      <c r="P301" s="189"/>
      <c r="Q301" s="189"/>
      <c r="R301" s="189"/>
      <c r="U301" s="189"/>
      <c r="V301" s="189"/>
      <c r="W301" s="189"/>
    </row>
    <row r="302" spans="14:23" ht="12.75">
      <c r="N302" s="189"/>
      <c r="O302" s="189"/>
      <c r="P302" s="189"/>
      <c r="Q302" s="189"/>
      <c r="R302" s="189"/>
      <c r="U302" s="189"/>
      <c r="V302" s="189"/>
      <c r="W302" s="189"/>
    </row>
    <row r="303" spans="14:23" ht="12.75">
      <c r="N303" s="189"/>
      <c r="O303" s="189"/>
      <c r="P303" s="189"/>
      <c r="Q303" s="189"/>
      <c r="R303" s="189"/>
      <c r="U303" s="189"/>
      <c r="V303" s="189"/>
      <c r="W303" s="189"/>
    </row>
    <row r="304" spans="14:23" ht="12.75">
      <c r="N304" s="189"/>
      <c r="O304" s="189"/>
      <c r="P304" s="189"/>
      <c r="Q304" s="189"/>
      <c r="R304" s="189"/>
      <c r="U304" s="189"/>
      <c r="V304" s="189"/>
      <c r="W304" s="189"/>
    </row>
    <row r="305" spans="14:23" ht="12.75">
      <c r="N305" s="189"/>
      <c r="O305" s="189"/>
      <c r="P305" s="189"/>
      <c r="Q305" s="189"/>
      <c r="R305" s="189"/>
      <c r="U305" s="189"/>
      <c r="V305" s="189"/>
      <c r="W305" s="189"/>
    </row>
    <row r="306" spans="14:23" ht="12.75">
      <c r="N306" s="189"/>
      <c r="O306" s="189"/>
      <c r="P306" s="189"/>
      <c r="Q306" s="189"/>
      <c r="R306" s="189"/>
      <c r="U306" s="189"/>
      <c r="V306" s="189"/>
      <c r="W306" s="189"/>
    </row>
    <row r="307" spans="14:23" ht="12.75">
      <c r="N307" s="189"/>
      <c r="O307" s="189"/>
      <c r="P307" s="189"/>
      <c r="Q307" s="189"/>
      <c r="R307" s="189"/>
      <c r="U307" s="189"/>
      <c r="V307" s="189"/>
      <c r="W307" s="189"/>
    </row>
    <row r="308" spans="14:23" ht="12.75">
      <c r="N308" s="189"/>
      <c r="O308" s="189"/>
      <c r="P308" s="189"/>
      <c r="Q308" s="189"/>
      <c r="R308" s="189"/>
      <c r="U308" s="189"/>
      <c r="V308" s="189"/>
      <c r="W308" s="189"/>
    </row>
    <row r="309" spans="14:23" ht="12.75">
      <c r="N309" s="189"/>
      <c r="O309" s="189"/>
      <c r="P309" s="189"/>
      <c r="Q309" s="189"/>
      <c r="R309" s="189"/>
      <c r="U309" s="189"/>
      <c r="V309" s="189"/>
      <c r="W309" s="189"/>
    </row>
    <row r="310" spans="14:23" ht="12.75">
      <c r="N310" s="189"/>
      <c r="O310" s="189"/>
      <c r="P310" s="189"/>
      <c r="Q310" s="189"/>
      <c r="R310" s="189"/>
      <c r="U310" s="189"/>
      <c r="V310" s="189"/>
      <c r="W310" s="189"/>
    </row>
    <row r="311" spans="14:23" ht="12.75">
      <c r="N311" s="189"/>
      <c r="O311" s="189"/>
      <c r="P311" s="189"/>
      <c r="Q311" s="189"/>
      <c r="R311" s="189"/>
      <c r="U311" s="189"/>
      <c r="V311" s="189"/>
      <c r="W311" s="189"/>
    </row>
    <row r="312" spans="14:23" ht="12.75">
      <c r="N312" s="189"/>
      <c r="O312" s="189"/>
      <c r="P312" s="189"/>
      <c r="Q312" s="189"/>
      <c r="R312" s="189"/>
      <c r="U312" s="189"/>
      <c r="V312" s="189"/>
      <c r="W312" s="189"/>
    </row>
    <row r="313" spans="14:23" ht="12.75">
      <c r="N313" s="189"/>
      <c r="O313" s="189"/>
      <c r="P313" s="189"/>
      <c r="Q313" s="189"/>
      <c r="R313" s="189"/>
      <c r="U313" s="189"/>
      <c r="V313" s="189"/>
      <c r="W313" s="189"/>
    </row>
    <row r="314" spans="14:23" ht="12.75">
      <c r="N314" s="189"/>
      <c r="O314" s="189"/>
      <c r="P314" s="189"/>
      <c r="Q314" s="189"/>
      <c r="R314" s="189"/>
      <c r="U314" s="189"/>
      <c r="V314" s="189"/>
      <c r="W314" s="189"/>
    </row>
    <row r="315" spans="14:23" ht="12.75">
      <c r="N315" s="189"/>
      <c r="O315" s="189"/>
      <c r="P315" s="189"/>
      <c r="Q315" s="189"/>
      <c r="R315" s="189"/>
      <c r="U315" s="189"/>
      <c r="V315" s="189"/>
      <c r="W315" s="189"/>
    </row>
    <row r="316" spans="14:23" ht="12.75">
      <c r="N316" s="189"/>
      <c r="O316" s="189"/>
      <c r="P316" s="189"/>
      <c r="Q316" s="189"/>
      <c r="R316" s="189"/>
      <c r="U316" s="189"/>
      <c r="V316" s="189"/>
      <c r="W316" s="189"/>
    </row>
    <row r="317" spans="14:23" ht="12.75">
      <c r="N317" s="189"/>
      <c r="O317" s="189"/>
      <c r="P317" s="189"/>
      <c r="Q317" s="189"/>
      <c r="R317" s="189"/>
      <c r="U317" s="189"/>
      <c r="V317" s="189"/>
      <c r="W317" s="189"/>
    </row>
    <row r="318" spans="14:23" ht="12.75">
      <c r="N318" s="189"/>
      <c r="O318" s="189"/>
      <c r="P318" s="189"/>
      <c r="Q318" s="189"/>
      <c r="R318" s="189"/>
      <c r="U318" s="189"/>
      <c r="V318" s="189"/>
      <c r="W318" s="189"/>
    </row>
    <row r="319" spans="14:23" ht="12.75">
      <c r="N319" s="189"/>
      <c r="O319" s="189"/>
      <c r="P319" s="189"/>
      <c r="Q319" s="189"/>
      <c r="R319" s="189"/>
      <c r="U319" s="189"/>
      <c r="V319" s="189"/>
      <c r="W319" s="189"/>
    </row>
    <row r="320" spans="14:23" ht="12.75">
      <c r="N320" s="189"/>
      <c r="O320" s="189"/>
      <c r="P320" s="189"/>
      <c r="Q320" s="189"/>
      <c r="R320" s="189"/>
      <c r="U320" s="189"/>
      <c r="V320" s="189"/>
      <c r="W320" s="189"/>
    </row>
    <row r="321" spans="14:23" ht="12.75">
      <c r="N321" s="189"/>
      <c r="O321" s="189"/>
      <c r="P321" s="189"/>
      <c r="Q321" s="189"/>
      <c r="R321" s="189"/>
      <c r="U321" s="189"/>
      <c r="V321" s="189"/>
      <c r="W321" s="189"/>
    </row>
    <row r="322" spans="14:23" ht="12.75">
      <c r="N322" s="189"/>
      <c r="O322" s="189"/>
      <c r="P322" s="189"/>
      <c r="Q322" s="189"/>
      <c r="R322" s="189"/>
      <c r="U322" s="189"/>
      <c r="V322" s="189"/>
      <c r="W322" s="189"/>
    </row>
    <row r="323" spans="14:23" ht="12.75">
      <c r="N323" s="189"/>
      <c r="O323" s="189"/>
      <c r="P323" s="189"/>
      <c r="Q323" s="189"/>
      <c r="R323" s="189"/>
      <c r="U323" s="189"/>
      <c r="V323" s="189"/>
      <c r="W323" s="189"/>
    </row>
    <row r="324" spans="14:23" ht="12.75">
      <c r="N324" s="189"/>
      <c r="O324" s="189"/>
      <c r="P324" s="189"/>
      <c r="Q324" s="189"/>
      <c r="R324" s="189"/>
      <c r="U324" s="189"/>
      <c r="V324" s="189"/>
      <c r="W324" s="189"/>
    </row>
    <row r="325" spans="14:23" ht="12.75">
      <c r="N325" s="189"/>
      <c r="O325" s="189"/>
      <c r="P325" s="189"/>
      <c r="Q325" s="189"/>
      <c r="R325" s="189"/>
      <c r="U325" s="189"/>
      <c r="V325" s="189"/>
      <c r="W325" s="189"/>
    </row>
    <row r="326" spans="14:23" ht="12.75">
      <c r="N326" s="189"/>
      <c r="O326" s="189"/>
      <c r="P326" s="189"/>
      <c r="Q326" s="189"/>
      <c r="R326" s="189"/>
      <c r="U326" s="189"/>
      <c r="V326" s="189"/>
      <c r="W326" s="189"/>
    </row>
    <row r="327" spans="14:23" ht="12.75">
      <c r="N327" s="189"/>
      <c r="O327" s="189"/>
      <c r="P327" s="189"/>
      <c r="Q327" s="189"/>
      <c r="R327" s="189"/>
      <c r="U327" s="189"/>
      <c r="V327" s="189"/>
      <c r="W327" s="189"/>
    </row>
    <row r="328" spans="14:23" ht="12.75">
      <c r="N328" s="189"/>
      <c r="O328" s="189"/>
      <c r="P328" s="189"/>
      <c r="Q328" s="189"/>
      <c r="R328" s="189"/>
      <c r="U328" s="189"/>
      <c r="V328" s="189"/>
      <c r="W328" s="189"/>
    </row>
    <row r="329" spans="14:23" ht="12.75">
      <c r="N329" s="189"/>
      <c r="O329" s="189"/>
      <c r="P329" s="189"/>
      <c r="Q329" s="189"/>
      <c r="R329" s="189"/>
      <c r="U329" s="189"/>
      <c r="V329" s="189"/>
      <c r="W329" s="189"/>
    </row>
    <row r="330" spans="14:23" ht="12.75">
      <c r="N330" s="189"/>
      <c r="O330" s="189"/>
      <c r="P330" s="189"/>
      <c r="Q330" s="189"/>
      <c r="R330" s="189"/>
      <c r="U330" s="189"/>
      <c r="V330" s="189"/>
      <c r="W330" s="189"/>
    </row>
    <row r="331" spans="14:23" ht="12.75">
      <c r="N331" s="189"/>
      <c r="O331" s="189"/>
      <c r="P331" s="189"/>
      <c r="Q331" s="189"/>
      <c r="R331" s="189"/>
      <c r="U331" s="189"/>
      <c r="V331" s="189"/>
      <c r="W331" s="189"/>
    </row>
    <row r="332" spans="14:23" ht="12.75">
      <c r="N332" s="189"/>
      <c r="O332" s="189"/>
      <c r="P332" s="189"/>
      <c r="Q332" s="189"/>
      <c r="R332" s="189"/>
      <c r="U332" s="189"/>
      <c r="V332" s="189"/>
      <c r="W332" s="189"/>
    </row>
    <row r="333" spans="14:23" ht="12.75">
      <c r="N333" s="189"/>
      <c r="O333" s="189"/>
      <c r="P333" s="189"/>
      <c r="Q333" s="189"/>
      <c r="R333" s="189"/>
      <c r="U333" s="189"/>
      <c r="V333" s="189"/>
      <c r="W333" s="189"/>
    </row>
    <row r="334" spans="14:23" ht="12.75">
      <c r="N334" s="189"/>
      <c r="O334" s="189"/>
      <c r="P334" s="189"/>
      <c r="Q334" s="189"/>
      <c r="R334" s="189"/>
      <c r="U334" s="189"/>
      <c r="V334" s="189"/>
      <c r="W334" s="189"/>
    </row>
    <row r="335" spans="14:23" ht="12.75">
      <c r="N335" s="189"/>
      <c r="O335" s="189"/>
      <c r="P335" s="189"/>
      <c r="Q335" s="189"/>
      <c r="R335" s="189"/>
      <c r="U335" s="189"/>
      <c r="V335" s="189"/>
      <c r="W335" s="189"/>
    </row>
    <row r="336" spans="14:23" ht="12.75">
      <c r="N336" s="189"/>
      <c r="O336" s="189"/>
      <c r="P336" s="189"/>
      <c r="Q336" s="189"/>
      <c r="R336" s="189"/>
      <c r="U336" s="189"/>
      <c r="V336" s="189"/>
      <c r="W336" s="189"/>
    </row>
    <row r="337" spans="14:23" ht="12.75">
      <c r="N337" s="189"/>
      <c r="O337" s="189"/>
      <c r="P337" s="189"/>
      <c r="Q337" s="189"/>
      <c r="R337" s="189"/>
      <c r="U337" s="189"/>
      <c r="V337" s="189"/>
      <c r="W337" s="189"/>
    </row>
    <row r="338" spans="14:23" ht="12.75">
      <c r="N338" s="189"/>
      <c r="O338" s="189"/>
      <c r="P338" s="189"/>
      <c r="Q338" s="189"/>
      <c r="R338" s="189"/>
      <c r="U338" s="189"/>
      <c r="V338" s="189"/>
      <c r="W338" s="189"/>
    </row>
    <row r="339" spans="14:23" ht="12.75">
      <c r="N339" s="189"/>
      <c r="O339" s="189"/>
      <c r="P339" s="189"/>
      <c r="Q339" s="189"/>
      <c r="R339" s="189"/>
      <c r="U339" s="189"/>
      <c r="V339" s="189"/>
      <c r="W339" s="189"/>
    </row>
    <row r="340" spans="14:23" ht="12.75">
      <c r="N340" s="189"/>
      <c r="O340" s="189"/>
      <c r="P340" s="189"/>
      <c r="Q340" s="189"/>
      <c r="R340" s="189"/>
      <c r="U340" s="189"/>
      <c r="V340" s="189"/>
      <c r="W340" s="189"/>
    </row>
    <row r="341" spans="14:23" ht="12.75">
      <c r="N341" s="189"/>
      <c r="O341" s="189"/>
      <c r="P341" s="189"/>
      <c r="Q341" s="189"/>
      <c r="R341" s="189"/>
      <c r="U341" s="189"/>
      <c r="V341" s="189"/>
      <c r="W341" s="189"/>
    </row>
    <row r="342" spans="14:23" ht="12.75">
      <c r="N342" s="189"/>
      <c r="O342" s="189"/>
      <c r="P342" s="189"/>
      <c r="Q342" s="189"/>
      <c r="R342" s="189"/>
      <c r="U342" s="189"/>
      <c r="V342" s="189"/>
      <c r="W342" s="189"/>
    </row>
    <row r="343" spans="14:23" ht="12.75">
      <c r="N343" s="189"/>
      <c r="O343" s="189"/>
      <c r="P343" s="189"/>
      <c r="Q343" s="189"/>
      <c r="R343" s="189"/>
      <c r="U343" s="189"/>
      <c r="V343" s="189"/>
      <c r="W343" s="189"/>
    </row>
    <row r="344" spans="14:23" ht="12.75">
      <c r="N344" s="189"/>
      <c r="O344" s="189"/>
      <c r="P344" s="189"/>
      <c r="Q344" s="189"/>
      <c r="R344" s="189"/>
      <c r="U344" s="189"/>
      <c r="V344" s="189"/>
      <c r="W344" s="189"/>
    </row>
    <row r="345" spans="14:23" ht="12.75">
      <c r="N345" s="189"/>
      <c r="O345" s="189"/>
      <c r="P345" s="189"/>
      <c r="Q345" s="189"/>
      <c r="R345" s="189"/>
      <c r="U345" s="189"/>
      <c r="V345" s="189"/>
      <c r="W345" s="189"/>
    </row>
    <row r="346" spans="14:23" ht="12.75">
      <c r="N346" s="189"/>
      <c r="O346" s="189"/>
      <c r="P346" s="189"/>
      <c r="Q346" s="189"/>
      <c r="R346" s="189"/>
      <c r="U346" s="189"/>
      <c r="V346" s="189"/>
      <c r="W346" s="189"/>
    </row>
    <row r="347" spans="14:23" ht="12.75">
      <c r="N347" s="189"/>
      <c r="O347" s="189"/>
      <c r="P347" s="189"/>
      <c r="Q347" s="189"/>
      <c r="R347" s="189"/>
      <c r="U347" s="189"/>
      <c r="V347" s="189"/>
      <c r="W347" s="189"/>
    </row>
    <row r="348" spans="14:23" ht="12.75">
      <c r="N348" s="189"/>
      <c r="O348" s="189"/>
      <c r="P348" s="189"/>
      <c r="Q348" s="189"/>
      <c r="R348" s="189"/>
      <c r="U348" s="189"/>
      <c r="V348" s="189"/>
      <c r="W348" s="189"/>
    </row>
    <row r="349" spans="14:23" ht="12.75">
      <c r="N349" s="189"/>
      <c r="O349" s="189"/>
      <c r="P349" s="189"/>
      <c r="Q349" s="189"/>
      <c r="R349" s="189"/>
      <c r="U349" s="189"/>
      <c r="V349" s="189"/>
      <c r="W349" s="189"/>
    </row>
    <row r="350" spans="14:23" ht="12.75">
      <c r="N350" s="189"/>
      <c r="O350" s="189"/>
      <c r="P350" s="189"/>
      <c r="Q350" s="189"/>
      <c r="R350" s="189"/>
      <c r="U350" s="189"/>
      <c r="V350" s="189"/>
      <c r="W350" s="189"/>
    </row>
    <row r="351" spans="14:23" ht="12.75">
      <c r="N351" s="189"/>
      <c r="O351" s="189"/>
      <c r="P351" s="189"/>
      <c r="Q351" s="189"/>
      <c r="R351" s="189"/>
      <c r="U351" s="189"/>
      <c r="V351" s="189"/>
      <c r="W351" s="189"/>
    </row>
    <row r="352" spans="14:23" ht="12.75">
      <c r="N352" s="189"/>
      <c r="O352" s="189"/>
      <c r="P352" s="189"/>
      <c r="Q352" s="189"/>
      <c r="R352" s="189"/>
      <c r="U352" s="189"/>
      <c r="V352" s="189"/>
      <c r="W352" s="189"/>
    </row>
    <row r="353" spans="14:23" ht="12.75">
      <c r="N353" s="189"/>
      <c r="O353" s="189"/>
      <c r="P353" s="189"/>
      <c r="Q353" s="189"/>
      <c r="R353" s="189"/>
      <c r="U353" s="189"/>
      <c r="V353" s="189"/>
      <c r="W353" s="189"/>
    </row>
    <row r="354" spans="14:23" ht="12.75">
      <c r="N354" s="189"/>
      <c r="O354" s="189"/>
      <c r="P354" s="189"/>
      <c r="Q354" s="189"/>
      <c r="R354" s="189"/>
      <c r="U354" s="189"/>
      <c r="V354" s="189"/>
      <c r="W354" s="189"/>
    </row>
    <row r="355" spans="14:23" ht="12.75">
      <c r="N355" s="189"/>
      <c r="O355" s="189"/>
      <c r="P355" s="189"/>
      <c r="Q355" s="189"/>
      <c r="R355" s="189"/>
      <c r="U355" s="189"/>
      <c r="V355" s="189"/>
      <c r="W355" s="189"/>
    </row>
    <row r="356" spans="14:23" ht="12.75">
      <c r="N356" s="189"/>
      <c r="O356" s="189"/>
      <c r="P356" s="189"/>
      <c r="Q356" s="189"/>
      <c r="R356" s="189"/>
      <c r="U356" s="189"/>
      <c r="V356" s="189"/>
      <c r="W356" s="189"/>
    </row>
    <row r="357" spans="14:23" ht="12.75">
      <c r="N357" s="189"/>
      <c r="O357" s="189"/>
      <c r="P357" s="189"/>
      <c r="Q357" s="189"/>
      <c r="R357" s="189"/>
      <c r="U357" s="189"/>
      <c r="V357" s="189"/>
      <c r="W357" s="189"/>
    </row>
    <row r="358" spans="14:23" ht="12.75">
      <c r="N358" s="189"/>
      <c r="O358" s="189"/>
      <c r="P358" s="189"/>
      <c r="Q358" s="189"/>
      <c r="R358" s="189"/>
      <c r="U358" s="189"/>
      <c r="V358" s="189"/>
      <c r="W358" s="189"/>
    </row>
    <row r="359" spans="14:23" ht="12.75">
      <c r="N359" s="189"/>
      <c r="O359" s="189"/>
      <c r="P359" s="189"/>
      <c r="Q359" s="189"/>
      <c r="R359" s="189"/>
      <c r="U359" s="189"/>
      <c r="V359" s="189"/>
      <c r="W359" s="189"/>
    </row>
    <row r="360" spans="14:23" ht="12.75">
      <c r="N360" s="189"/>
      <c r="O360" s="189"/>
      <c r="P360" s="189"/>
      <c r="Q360" s="189"/>
      <c r="R360" s="189"/>
      <c r="U360" s="189"/>
      <c r="V360" s="189"/>
      <c r="W360" s="189"/>
    </row>
    <row r="361" spans="14:23" ht="12.75">
      <c r="N361" s="189"/>
      <c r="O361" s="189"/>
      <c r="P361" s="189"/>
      <c r="Q361" s="189"/>
      <c r="R361" s="189"/>
      <c r="U361" s="189"/>
      <c r="V361" s="189"/>
      <c r="W361" s="189"/>
    </row>
    <row r="362" spans="14:23" ht="12.75">
      <c r="N362" s="189"/>
      <c r="O362" s="189"/>
      <c r="P362" s="189"/>
      <c r="Q362" s="189"/>
      <c r="R362" s="189"/>
      <c r="U362" s="189"/>
      <c r="V362" s="189"/>
      <c r="W362" s="189"/>
    </row>
    <row r="363" spans="14:23" ht="12.75">
      <c r="N363" s="189"/>
      <c r="O363" s="189"/>
      <c r="P363" s="189"/>
      <c r="Q363" s="189"/>
      <c r="R363" s="189"/>
      <c r="U363" s="189"/>
      <c r="V363" s="189"/>
      <c r="W363" s="189"/>
    </row>
    <row r="364" spans="14:23" ht="12.75">
      <c r="N364" s="189"/>
      <c r="O364" s="189"/>
      <c r="P364" s="189"/>
      <c r="Q364" s="189"/>
      <c r="R364" s="189"/>
      <c r="U364" s="189"/>
      <c r="V364" s="189"/>
      <c r="W364" s="189"/>
    </row>
    <row r="365" spans="14:23" ht="12.75">
      <c r="N365" s="189"/>
      <c r="O365" s="189"/>
      <c r="P365" s="189"/>
      <c r="Q365" s="189"/>
      <c r="R365" s="189"/>
      <c r="U365" s="189"/>
      <c r="V365" s="189"/>
      <c r="W365" s="189"/>
    </row>
    <row r="366" spans="14:23" ht="12.75">
      <c r="N366" s="189"/>
      <c r="O366" s="189"/>
      <c r="P366" s="189"/>
      <c r="Q366" s="189"/>
      <c r="R366" s="189"/>
      <c r="U366" s="189"/>
      <c r="V366" s="189"/>
      <c r="W366" s="189"/>
    </row>
    <row r="367" spans="14:23" ht="12.75">
      <c r="N367" s="189"/>
      <c r="O367" s="189"/>
      <c r="P367" s="189"/>
      <c r="Q367" s="189"/>
      <c r="R367" s="189"/>
      <c r="U367" s="189"/>
      <c r="V367" s="189"/>
      <c r="W367" s="189"/>
    </row>
    <row r="368" spans="14:23" ht="12.75">
      <c r="N368" s="189"/>
      <c r="O368" s="189"/>
      <c r="P368" s="189"/>
      <c r="Q368" s="189"/>
      <c r="R368" s="189"/>
      <c r="U368" s="189"/>
      <c r="V368" s="189"/>
      <c r="W368" s="189"/>
    </row>
    <row r="369" spans="14:23" ht="12.75">
      <c r="N369" s="189"/>
      <c r="O369" s="189"/>
      <c r="P369" s="189"/>
      <c r="Q369" s="189"/>
      <c r="R369" s="189"/>
      <c r="U369" s="189"/>
      <c r="V369" s="189"/>
      <c r="W369" s="189"/>
    </row>
    <row r="370" spans="14:23" ht="12.75">
      <c r="N370" s="189"/>
      <c r="O370" s="189"/>
      <c r="P370" s="189"/>
      <c r="Q370" s="189"/>
      <c r="R370" s="189"/>
      <c r="U370" s="189"/>
      <c r="V370" s="189"/>
      <c r="W370" s="189"/>
    </row>
    <row r="371" spans="14:23" ht="12.75">
      <c r="N371" s="189"/>
      <c r="O371" s="189"/>
      <c r="P371" s="189"/>
      <c r="Q371" s="189"/>
      <c r="R371" s="189"/>
      <c r="U371" s="189"/>
      <c r="V371" s="189"/>
      <c r="W371" s="189"/>
    </row>
    <row r="372" spans="14:23" ht="12.75">
      <c r="N372" s="189"/>
      <c r="O372" s="189"/>
      <c r="P372" s="189"/>
      <c r="Q372" s="189"/>
      <c r="R372" s="189"/>
      <c r="U372" s="189"/>
      <c r="V372" s="189"/>
      <c r="W372" s="189"/>
    </row>
    <row r="373" spans="14:23" ht="12.75">
      <c r="N373" s="189"/>
      <c r="O373" s="189"/>
      <c r="P373" s="189"/>
      <c r="Q373" s="189"/>
      <c r="R373" s="189"/>
      <c r="U373" s="189"/>
      <c r="V373" s="189"/>
      <c r="W373" s="189"/>
    </row>
    <row r="374" spans="14:23" ht="12.75">
      <c r="N374" s="189"/>
      <c r="O374" s="189"/>
      <c r="P374" s="189"/>
      <c r="Q374" s="189"/>
      <c r="R374" s="189"/>
      <c r="U374" s="189"/>
      <c r="V374" s="189"/>
      <c r="W374" s="189"/>
    </row>
    <row r="375" spans="14:23" ht="12.75">
      <c r="N375" s="189"/>
      <c r="O375" s="189"/>
      <c r="P375" s="189"/>
      <c r="Q375" s="189"/>
      <c r="R375" s="189"/>
      <c r="U375" s="189"/>
      <c r="V375" s="189"/>
      <c r="W375" s="189"/>
    </row>
    <row r="376" spans="14:23" ht="12.75">
      <c r="N376" s="189"/>
      <c r="O376" s="189"/>
      <c r="P376" s="189"/>
      <c r="Q376" s="189"/>
      <c r="R376" s="189"/>
      <c r="U376" s="189"/>
      <c r="V376" s="189"/>
      <c r="W376" s="189"/>
    </row>
    <row r="377" spans="14:23" ht="12.75">
      <c r="N377" s="189"/>
      <c r="O377" s="189"/>
      <c r="P377" s="189"/>
      <c r="Q377" s="189"/>
      <c r="R377" s="189"/>
      <c r="U377" s="189"/>
      <c r="V377" s="189"/>
      <c r="W377" s="189"/>
    </row>
    <row r="378" spans="14:23" ht="12.75">
      <c r="N378" s="189"/>
      <c r="O378" s="189"/>
      <c r="P378" s="189"/>
      <c r="Q378" s="189"/>
      <c r="R378" s="189"/>
      <c r="U378" s="189"/>
      <c r="V378" s="189"/>
      <c r="W378" s="189"/>
    </row>
    <row r="379" spans="14:23" ht="12.75">
      <c r="N379" s="189"/>
      <c r="O379" s="189"/>
      <c r="P379" s="189"/>
      <c r="Q379" s="189"/>
      <c r="R379" s="189"/>
      <c r="U379" s="189"/>
      <c r="V379" s="189"/>
      <c r="W379" s="189"/>
    </row>
    <row r="380" spans="14:23" ht="12.75">
      <c r="N380" s="189"/>
      <c r="O380" s="189"/>
      <c r="P380" s="189"/>
      <c r="Q380" s="189"/>
      <c r="R380" s="189"/>
      <c r="U380" s="189"/>
      <c r="V380" s="189"/>
      <c r="W380" s="189"/>
    </row>
    <row r="381" spans="14:23" ht="12.75">
      <c r="N381" s="189"/>
      <c r="O381" s="189"/>
      <c r="P381" s="189"/>
      <c r="Q381" s="189"/>
      <c r="R381" s="189"/>
      <c r="U381" s="189"/>
      <c r="V381" s="189"/>
      <c r="W381" s="189"/>
    </row>
    <row r="382" spans="14:23" ht="12.75">
      <c r="N382" s="189"/>
      <c r="O382" s="189"/>
      <c r="P382" s="189"/>
      <c r="Q382" s="189"/>
      <c r="R382" s="189"/>
      <c r="U382" s="189"/>
      <c r="V382" s="189"/>
      <c r="W382" s="189"/>
    </row>
    <row r="383" spans="14:23" ht="12.75">
      <c r="N383" s="189"/>
      <c r="O383" s="189"/>
      <c r="P383" s="189"/>
      <c r="Q383" s="189"/>
      <c r="R383" s="189"/>
      <c r="U383" s="189"/>
      <c r="V383" s="189"/>
      <c r="W383" s="189"/>
    </row>
    <row r="384" spans="14:23" ht="12.75">
      <c r="N384" s="189"/>
      <c r="O384" s="189"/>
      <c r="P384" s="189"/>
      <c r="Q384" s="189"/>
      <c r="R384" s="189"/>
      <c r="U384" s="189"/>
      <c r="V384" s="189"/>
      <c r="W384" s="189"/>
    </row>
    <row r="385" spans="14:23" ht="12.75">
      <c r="N385" s="189"/>
      <c r="O385" s="189"/>
      <c r="P385" s="189"/>
      <c r="Q385" s="189"/>
      <c r="R385" s="189"/>
      <c r="U385" s="189"/>
      <c r="V385" s="189"/>
      <c r="W385" s="189"/>
    </row>
    <row r="386" spans="14:23" ht="12.75">
      <c r="N386" s="189"/>
      <c r="O386" s="189"/>
      <c r="P386" s="189"/>
      <c r="Q386" s="189"/>
      <c r="R386" s="189"/>
      <c r="U386" s="189"/>
      <c r="V386" s="189"/>
      <c r="W386" s="189"/>
    </row>
    <row r="387" spans="14:23" ht="12.75">
      <c r="N387" s="189"/>
      <c r="O387" s="189"/>
      <c r="P387" s="189"/>
      <c r="Q387" s="189"/>
      <c r="R387" s="189"/>
      <c r="U387" s="189"/>
      <c r="V387" s="189"/>
      <c r="W387" s="189"/>
    </row>
    <row r="388" spans="14:23" ht="12.75">
      <c r="N388" s="189"/>
      <c r="O388" s="189"/>
      <c r="P388" s="189"/>
      <c r="Q388" s="189"/>
      <c r="R388" s="189"/>
      <c r="U388" s="189"/>
      <c r="V388" s="189"/>
      <c r="W388" s="189"/>
    </row>
    <row r="389" spans="14:23" ht="12.75">
      <c r="N389" s="189"/>
      <c r="O389" s="189"/>
      <c r="P389" s="189"/>
      <c r="Q389" s="189"/>
      <c r="R389" s="189"/>
      <c r="U389" s="189"/>
      <c r="V389" s="189"/>
      <c r="W389" s="189"/>
    </row>
    <row r="390" spans="14:23" ht="12.75">
      <c r="N390" s="189"/>
      <c r="O390" s="189"/>
      <c r="P390" s="189"/>
      <c r="Q390" s="189"/>
      <c r="R390" s="189"/>
      <c r="U390" s="189"/>
      <c r="V390" s="189"/>
      <c r="W390" s="189"/>
    </row>
    <row r="391" spans="14:23" ht="12.75">
      <c r="N391" s="189"/>
      <c r="O391" s="189"/>
      <c r="P391" s="189"/>
      <c r="Q391" s="189"/>
      <c r="R391" s="189"/>
      <c r="U391" s="189"/>
      <c r="V391" s="189"/>
      <c r="W391" s="189"/>
    </row>
    <row r="392" spans="14:23" ht="12.75">
      <c r="N392" s="189"/>
      <c r="O392" s="189"/>
      <c r="P392" s="189"/>
      <c r="Q392" s="189"/>
      <c r="R392" s="189"/>
      <c r="U392" s="189"/>
      <c r="V392" s="189"/>
      <c r="W392" s="189"/>
    </row>
    <row r="393" spans="14:23" ht="12.75">
      <c r="N393" s="189"/>
      <c r="O393" s="189"/>
      <c r="P393" s="189"/>
      <c r="Q393" s="189"/>
      <c r="R393" s="189"/>
      <c r="U393" s="189"/>
      <c r="V393" s="189"/>
      <c r="W393" s="189"/>
    </row>
    <row r="394" spans="14:23" ht="12.75">
      <c r="N394" s="189"/>
      <c r="O394" s="189"/>
      <c r="P394" s="189"/>
      <c r="Q394" s="189"/>
      <c r="R394" s="189"/>
      <c r="U394" s="189"/>
      <c r="V394" s="189"/>
      <c r="W394" s="189"/>
    </row>
    <row r="395" spans="14:23" ht="12.75">
      <c r="N395" s="189"/>
      <c r="O395" s="189"/>
      <c r="P395" s="189"/>
      <c r="Q395" s="189"/>
      <c r="R395" s="189"/>
      <c r="U395" s="189"/>
      <c r="V395" s="189"/>
      <c r="W395" s="189"/>
    </row>
    <row r="396" spans="14:23" ht="12.75">
      <c r="N396" s="189"/>
      <c r="O396" s="189"/>
      <c r="P396" s="189"/>
      <c r="Q396" s="189"/>
      <c r="R396" s="189"/>
      <c r="U396" s="189"/>
      <c r="V396" s="189"/>
      <c r="W396" s="189"/>
    </row>
    <row r="397" spans="14:23" ht="12.75">
      <c r="N397" s="189"/>
      <c r="O397" s="189"/>
      <c r="P397" s="189"/>
      <c r="Q397" s="189"/>
      <c r="R397" s="189"/>
      <c r="U397" s="189"/>
      <c r="V397" s="189"/>
      <c r="W397" s="189"/>
    </row>
    <row r="398" spans="14:23" ht="12.75">
      <c r="N398" s="189"/>
      <c r="O398" s="189"/>
      <c r="P398" s="189"/>
      <c r="Q398" s="189"/>
      <c r="R398" s="189"/>
      <c r="U398" s="189"/>
      <c r="V398" s="189"/>
      <c r="W398" s="189"/>
    </row>
    <row r="399" spans="14:23" ht="12.75">
      <c r="N399" s="189"/>
      <c r="O399" s="189"/>
      <c r="P399" s="189"/>
      <c r="Q399" s="189"/>
      <c r="R399" s="189"/>
      <c r="U399" s="189"/>
      <c r="V399" s="189"/>
      <c r="W399" s="189"/>
    </row>
    <row r="400" spans="14:23" ht="12.75">
      <c r="N400" s="189"/>
      <c r="O400" s="189"/>
      <c r="P400" s="189"/>
      <c r="Q400" s="189"/>
      <c r="R400" s="189"/>
      <c r="U400" s="189"/>
      <c r="V400" s="189"/>
      <c r="W400" s="189"/>
    </row>
    <row r="401" spans="14:23" ht="12.75">
      <c r="N401" s="189"/>
      <c r="O401" s="189"/>
      <c r="P401" s="189"/>
      <c r="Q401" s="189"/>
      <c r="R401" s="189"/>
      <c r="U401" s="189"/>
      <c r="V401" s="189"/>
      <c r="W401" s="189"/>
    </row>
    <row r="402" spans="14:23" ht="12.75">
      <c r="N402" s="189"/>
      <c r="O402" s="189"/>
      <c r="P402" s="189"/>
      <c r="Q402" s="189"/>
      <c r="R402" s="189"/>
      <c r="U402" s="189"/>
      <c r="V402" s="189"/>
      <c r="W402" s="189"/>
    </row>
    <row r="403" spans="14:23" ht="12.75">
      <c r="N403" s="189"/>
      <c r="O403" s="189"/>
      <c r="P403" s="189"/>
      <c r="Q403" s="189"/>
      <c r="R403" s="189"/>
      <c r="U403" s="189"/>
      <c r="V403" s="189"/>
      <c r="W403" s="189"/>
    </row>
    <row r="404" spans="14:23" ht="12.75">
      <c r="N404" s="189"/>
      <c r="O404" s="189"/>
      <c r="P404" s="189"/>
      <c r="Q404" s="189"/>
      <c r="R404" s="189"/>
      <c r="U404" s="189"/>
      <c r="V404" s="189"/>
      <c r="W404" s="189"/>
    </row>
    <row r="405" spans="14:23" ht="12.75">
      <c r="N405" s="189"/>
      <c r="O405" s="189"/>
      <c r="P405" s="189"/>
      <c r="Q405" s="189"/>
      <c r="R405" s="189"/>
      <c r="U405" s="189"/>
      <c r="V405" s="189"/>
      <c r="W405" s="189"/>
    </row>
    <row r="406" spans="14:23" ht="12.75">
      <c r="N406" s="189"/>
      <c r="O406" s="189"/>
      <c r="P406" s="189"/>
      <c r="Q406" s="189"/>
      <c r="R406" s="189"/>
      <c r="U406" s="189"/>
      <c r="V406" s="189"/>
      <c r="W406" s="189"/>
    </row>
    <row r="407" spans="14:23" ht="12.75">
      <c r="N407" s="189"/>
      <c r="O407" s="189"/>
      <c r="P407" s="189"/>
      <c r="Q407" s="189"/>
      <c r="R407" s="189"/>
      <c r="U407" s="189"/>
      <c r="V407" s="189"/>
      <c r="W407" s="189"/>
    </row>
    <row r="408" spans="14:23" ht="12.75">
      <c r="N408" s="189"/>
      <c r="O408" s="189"/>
      <c r="P408" s="189"/>
      <c r="Q408" s="189"/>
      <c r="R408" s="189"/>
      <c r="U408" s="189"/>
      <c r="V408" s="189"/>
      <c r="W408" s="189"/>
    </row>
    <row r="409" spans="14:23" ht="12.75">
      <c r="N409" s="189"/>
      <c r="O409" s="189"/>
      <c r="P409" s="189"/>
      <c r="Q409" s="189"/>
      <c r="R409" s="189"/>
      <c r="U409" s="189"/>
      <c r="V409" s="189"/>
      <c r="W409" s="189"/>
    </row>
    <row r="410" spans="14:23" ht="12.75">
      <c r="N410" s="189"/>
      <c r="O410" s="189"/>
      <c r="P410" s="189"/>
      <c r="Q410" s="189"/>
      <c r="R410" s="189"/>
      <c r="U410" s="189"/>
      <c r="V410" s="189"/>
      <c r="W410" s="189"/>
    </row>
    <row r="411" spans="14:23" ht="12.75">
      <c r="N411" s="189"/>
      <c r="O411" s="189"/>
      <c r="P411" s="189"/>
      <c r="Q411" s="189"/>
      <c r="R411" s="189"/>
      <c r="U411" s="189"/>
      <c r="V411" s="189"/>
      <c r="W411" s="189"/>
    </row>
    <row r="412" spans="14:23" ht="12.75">
      <c r="N412" s="189"/>
      <c r="O412" s="189"/>
      <c r="P412" s="189"/>
      <c r="Q412" s="189"/>
      <c r="R412" s="189"/>
      <c r="U412" s="189"/>
      <c r="V412" s="189"/>
      <c r="W412" s="189"/>
    </row>
    <row r="413" spans="14:23" ht="12.75">
      <c r="N413" s="189"/>
      <c r="O413" s="189"/>
      <c r="P413" s="189"/>
      <c r="Q413" s="189"/>
      <c r="R413" s="189"/>
      <c r="U413" s="189"/>
      <c r="V413" s="189"/>
      <c r="W413" s="189"/>
    </row>
    <row r="414" spans="14:23" ht="12.75">
      <c r="N414" s="189"/>
      <c r="O414" s="189"/>
      <c r="P414" s="189"/>
      <c r="Q414" s="189"/>
      <c r="R414" s="189"/>
      <c r="U414" s="189"/>
      <c r="V414" s="189"/>
      <c r="W414" s="189"/>
    </row>
    <row r="415" spans="14:23" ht="12.75">
      <c r="N415" s="189"/>
      <c r="O415" s="189"/>
      <c r="P415" s="189"/>
      <c r="Q415" s="189"/>
      <c r="R415" s="189"/>
      <c r="U415" s="189"/>
      <c r="V415" s="189"/>
      <c r="W415" s="189"/>
    </row>
    <row r="416" spans="14:23" ht="12.75">
      <c r="N416" s="189"/>
      <c r="O416" s="189"/>
      <c r="P416" s="189"/>
      <c r="Q416" s="189"/>
      <c r="R416" s="189"/>
      <c r="U416" s="189"/>
      <c r="V416" s="189"/>
      <c r="W416" s="189"/>
    </row>
    <row r="417" spans="14:23" ht="12.75">
      <c r="N417" s="189"/>
      <c r="O417" s="189"/>
      <c r="P417" s="189"/>
      <c r="Q417" s="189"/>
      <c r="R417" s="189"/>
      <c r="U417" s="189"/>
      <c r="V417" s="189"/>
      <c r="W417" s="189"/>
    </row>
    <row r="418" spans="14:23" ht="12.75">
      <c r="N418" s="189"/>
      <c r="O418" s="189"/>
      <c r="P418" s="189"/>
      <c r="Q418" s="189"/>
      <c r="R418" s="189"/>
      <c r="U418" s="189"/>
      <c r="V418" s="189"/>
      <c r="W418" s="189"/>
    </row>
    <row r="419" spans="14:23" ht="12.75">
      <c r="N419" s="189"/>
      <c r="O419" s="189"/>
      <c r="P419" s="189"/>
      <c r="Q419" s="189"/>
      <c r="R419" s="189"/>
      <c r="U419" s="189"/>
      <c r="V419" s="189"/>
      <c r="W419" s="189"/>
    </row>
    <row r="420" spans="14:23" ht="12.75">
      <c r="N420" s="189"/>
      <c r="O420" s="189"/>
      <c r="P420" s="189"/>
      <c r="Q420" s="189"/>
      <c r="R420" s="189"/>
      <c r="U420" s="189"/>
      <c r="V420" s="189"/>
      <c r="W420" s="189"/>
    </row>
    <row r="421" spans="14:23" ht="12.75">
      <c r="N421" s="189"/>
      <c r="O421" s="189"/>
      <c r="P421" s="189"/>
      <c r="Q421" s="189"/>
      <c r="R421" s="189"/>
      <c r="U421" s="189"/>
      <c r="V421" s="189"/>
      <c r="W421" s="189"/>
    </row>
    <row r="422" spans="14:23" ht="12.75">
      <c r="N422" s="189"/>
      <c r="O422" s="189"/>
      <c r="P422" s="189"/>
      <c r="Q422" s="189"/>
      <c r="R422" s="189"/>
      <c r="U422" s="189"/>
      <c r="V422" s="189"/>
      <c r="W422" s="189"/>
    </row>
    <row r="423" spans="14:23" ht="12.75">
      <c r="N423" s="189"/>
      <c r="O423" s="189"/>
      <c r="P423" s="189"/>
      <c r="Q423" s="189"/>
      <c r="R423" s="189"/>
      <c r="U423" s="189"/>
      <c r="V423" s="189"/>
      <c r="W423" s="189"/>
    </row>
    <row r="424" spans="14:23" ht="12.75">
      <c r="N424" s="189"/>
      <c r="O424" s="189"/>
      <c r="P424" s="189"/>
      <c r="Q424" s="189"/>
      <c r="R424" s="189"/>
      <c r="U424" s="189"/>
      <c r="V424" s="189"/>
      <c r="W424" s="189"/>
    </row>
    <row r="425" spans="14:23" ht="12.75">
      <c r="N425" s="189"/>
      <c r="O425" s="189"/>
      <c r="P425" s="189"/>
      <c r="Q425" s="189"/>
      <c r="R425" s="189"/>
      <c r="U425" s="189"/>
      <c r="V425" s="189"/>
      <c r="W425" s="189"/>
    </row>
    <row r="426" spans="14:23" ht="12.75">
      <c r="N426" s="189"/>
      <c r="O426" s="189"/>
      <c r="P426" s="189"/>
      <c r="Q426" s="189"/>
      <c r="R426" s="189"/>
      <c r="U426" s="189"/>
      <c r="V426" s="189"/>
      <c r="W426" s="189"/>
    </row>
    <row r="427" spans="14:23" ht="12.75">
      <c r="N427" s="189"/>
      <c r="O427" s="189"/>
      <c r="P427" s="189"/>
      <c r="Q427" s="189"/>
      <c r="R427" s="189"/>
      <c r="U427" s="189"/>
      <c r="V427" s="189"/>
      <c r="W427" s="189"/>
    </row>
    <row r="428" spans="14:23" ht="12.75">
      <c r="N428" s="189"/>
      <c r="O428" s="189"/>
      <c r="P428" s="189"/>
      <c r="Q428" s="189"/>
      <c r="R428" s="189"/>
      <c r="U428" s="189"/>
      <c r="V428" s="189"/>
      <c r="W428" s="189"/>
    </row>
    <row r="429" spans="14:23" ht="12.75">
      <c r="N429" s="189"/>
      <c r="O429" s="189"/>
      <c r="P429" s="189"/>
      <c r="Q429" s="189"/>
      <c r="R429" s="189"/>
      <c r="U429" s="189"/>
      <c r="V429" s="189"/>
      <c r="W429" s="189"/>
    </row>
    <row r="430" spans="14:23" ht="12.75">
      <c r="N430" s="189"/>
      <c r="O430" s="189"/>
      <c r="P430" s="189"/>
      <c r="Q430" s="189"/>
      <c r="R430" s="189"/>
      <c r="U430" s="189"/>
      <c r="V430" s="189"/>
      <c r="W430" s="189"/>
    </row>
    <row r="431" spans="14:23" ht="12.75">
      <c r="N431" s="189"/>
      <c r="O431" s="189"/>
      <c r="P431" s="189"/>
      <c r="Q431" s="189"/>
      <c r="R431" s="189"/>
      <c r="U431" s="189"/>
      <c r="V431" s="189"/>
      <c r="W431" s="189"/>
    </row>
    <row r="432" spans="14:23" ht="12.75">
      <c r="N432" s="189"/>
      <c r="O432" s="189"/>
      <c r="P432" s="189"/>
      <c r="Q432" s="189"/>
      <c r="R432" s="189"/>
      <c r="U432" s="189"/>
      <c r="V432" s="189"/>
      <c r="W432" s="189"/>
    </row>
    <row r="433" spans="14:23" ht="12.75">
      <c r="N433" s="189"/>
      <c r="O433" s="189"/>
      <c r="P433" s="189"/>
      <c r="Q433" s="189"/>
      <c r="R433" s="189"/>
      <c r="U433" s="189"/>
      <c r="V433" s="189"/>
      <c r="W433" s="189"/>
    </row>
    <row r="434" spans="14:23" ht="12.75">
      <c r="N434" s="189"/>
      <c r="O434" s="189"/>
      <c r="P434" s="189"/>
      <c r="Q434" s="189"/>
      <c r="R434" s="189"/>
      <c r="U434" s="189"/>
      <c r="V434" s="189"/>
      <c r="W434" s="189"/>
    </row>
    <row r="435" spans="14:23" ht="12.75">
      <c r="N435" s="189"/>
      <c r="O435" s="189"/>
      <c r="P435" s="189"/>
      <c r="Q435" s="189"/>
      <c r="R435" s="189"/>
      <c r="U435" s="189"/>
      <c r="V435" s="189"/>
      <c r="W435" s="189"/>
    </row>
    <row r="436" spans="14:23" ht="12.75">
      <c r="N436" s="189"/>
      <c r="O436" s="189"/>
      <c r="P436" s="189"/>
      <c r="Q436" s="189"/>
      <c r="R436" s="189"/>
      <c r="U436" s="189"/>
      <c r="V436" s="189"/>
      <c r="W436" s="189"/>
    </row>
    <row r="437" spans="14:23" ht="12.75">
      <c r="N437" s="189"/>
      <c r="O437" s="189"/>
      <c r="P437" s="189"/>
      <c r="Q437" s="189"/>
      <c r="R437" s="189"/>
      <c r="U437" s="189"/>
      <c r="V437" s="189"/>
      <c r="W437" s="189"/>
    </row>
    <row r="438" spans="14:23" ht="12.75">
      <c r="N438" s="189"/>
      <c r="O438" s="189"/>
      <c r="P438" s="189"/>
      <c r="Q438" s="189"/>
      <c r="R438" s="189"/>
      <c r="U438" s="189"/>
      <c r="V438" s="189"/>
      <c r="W438" s="189"/>
    </row>
    <row r="439" spans="14:23" ht="12.75">
      <c r="N439" s="189"/>
      <c r="O439" s="189"/>
      <c r="P439" s="189"/>
      <c r="Q439" s="189"/>
      <c r="R439" s="189"/>
      <c r="U439" s="189"/>
      <c r="V439" s="189"/>
      <c r="W439" s="189"/>
    </row>
    <row r="440" spans="14:23" ht="12.75">
      <c r="N440" s="189"/>
      <c r="O440" s="189"/>
      <c r="P440" s="189"/>
      <c r="Q440" s="189"/>
      <c r="R440" s="189"/>
      <c r="U440" s="189"/>
      <c r="V440" s="189"/>
      <c r="W440" s="189"/>
    </row>
    <row r="441" spans="14:23" ht="12.75">
      <c r="N441" s="189"/>
      <c r="O441" s="189"/>
      <c r="P441" s="189"/>
      <c r="Q441" s="189"/>
      <c r="R441" s="189"/>
      <c r="U441" s="189"/>
      <c r="V441" s="189"/>
      <c r="W441" s="189"/>
    </row>
    <row r="442" spans="14:23" ht="12.75">
      <c r="N442" s="189"/>
      <c r="O442" s="189"/>
      <c r="P442" s="189"/>
      <c r="Q442" s="189"/>
      <c r="R442" s="189"/>
      <c r="U442" s="189"/>
      <c r="V442" s="189"/>
      <c r="W442" s="189"/>
    </row>
    <row r="443" spans="14:23" ht="12.75">
      <c r="N443" s="189"/>
      <c r="O443" s="189"/>
      <c r="P443" s="189"/>
      <c r="Q443" s="189"/>
      <c r="R443" s="189"/>
      <c r="U443" s="189"/>
      <c r="V443" s="189"/>
      <c r="W443" s="189"/>
    </row>
    <row r="444" spans="14:23" ht="12.75">
      <c r="N444" s="189"/>
      <c r="O444" s="189"/>
      <c r="P444" s="189"/>
      <c r="Q444" s="189"/>
      <c r="R444" s="189"/>
      <c r="U444" s="189"/>
      <c r="V444" s="189"/>
      <c r="W444" s="189"/>
    </row>
    <row r="445" spans="14:23" ht="12.75">
      <c r="N445" s="189"/>
      <c r="O445" s="189"/>
      <c r="P445" s="189"/>
      <c r="Q445" s="189"/>
      <c r="R445" s="189"/>
      <c r="U445" s="189"/>
      <c r="V445" s="189"/>
      <c r="W445" s="189"/>
    </row>
    <row r="446" spans="14:23" ht="12.75">
      <c r="N446" s="189"/>
      <c r="O446" s="189"/>
      <c r="P446" s="189"/>
      <c r="Q446" s="189"/>
      <c r="R446" s="189"/>
      <c r="U446" s="189"/>
      <c r="V446" s="189"/>
      <c r="W446" s="189"/>
    </row>
    <row r="447" spans="14:23" ht="12.75">
      <c r="N447" s="189"/>
      <c r="O447" s="189"/>
      <c r="P447" s="189"/>
      <c r="Q447" s="189"/>
      <c r="R447" s="189"/>
      <c r="U447" s="189"/>
      <c r="V447" s="189"/>
      <c r="W447" s="189"/>
    </row>
    <row r="448" spans="14:23" ht="12.75">
      <c r="N448" s="189"/>
      <c r="O448" s="189"/>
      <c r="P448" s="189"/>
      <c r="Q448" s="189"/>
      <c r="R448" s="189"/>
      <c r="U448" s="189"/>
      <c r="V448" s="189"/>
      <c r="W448" s="189"/>
    </row>
    <row r="449" spans="14:23" ht="12.75">
      <c r="N449" s="189"/>
      <c r="O449" s="189"/>
      <c r="P449" s="189"/>
      <c r="Q449" s="189"/>
      <c r="R449" s="189"/>
      <c r="U449" s="189"/>
      <c r="V449" s="189"/>
      <c r="W449" s="189"/>
    </row>
    <row r="450" spans="14:23" ht="12.75">
      <c r="N450" s="189"/>
      <c r="O450" s="189"/>
      <c r="P450" s="189"/>
      <c r="Q450" s="189"/>
      <c r="R450" s="189"/>
      <c r="U450" s="189"/>
      <c r="V450" s="189"/>
      <c r="W450" s="189"/>
    </row>
    <row r="451" spans="14:23" ht="12.75">
      <c r="N451" s="189"/>
      <c r="O451" s="189"/>
      <c r="P451" s="189"/>
      <c r="Q451" s="189"/>
      <c r="R451" s="189"/>
      <c r="U451" s="189"/>
      <c r="V451" s="189"/>
      <c r="W451" s="189"/>
    </row>
    <row r="452" spans="14:23" ht="12.75">
      <c r="N452" s="189"/>
      <c r="O452" s="189"/>
      <c r="P452" s="189"/>
      <c r="Q452" s="189"/>
      <c r="R452" s="189"/>
      <c r="U452" s="189"/>
      <c r="V452" s="189"/>
      <c r="W452" s="189"/>
    </row>
    <row r="453" spans="14:23" ht="12.75">
      <c r="N453" s="189"/>
      <c r="O453" s="189"/>
      <c r="P453" s="189"/>
      <c r="Q453" s="189"/>
      <c r="R453" s="189"/>
      <c r="U453" s="189"/>
      <c r="V453" s="189"/>
      <c r="W453" s="189"/>
    </row>
    <row r="454" spans="14:23" ht="12.75">
      <c r="N454" s="189"/>
      <c r="O454" s="189"/>
      <c r="P454" s="189"/>
      <c r="Q454" s="189"/>
      <c r="R454" s="189"/>
      <c r="U454" s="189"/>
      <c r="V454" s="189"/>
      <c r="W454" s="189"/>
    </row>
    <row r="455" spans="14:23" ht="12.75">
      <c r="N455" s="189"/>
      <c r="O455" s="189"/>
      <c r="P455" s="189"/>
      <c r="Q455" s="189"/>
      <c r="R455" s="189"/>
      <c r="U455" s="189"/>
      <c r="V455" s="189"/>
      <c r="W455" s="189"/>
    </row>
    <row r="456" spans="14:23" ht="12.75">
      <c r="N456" s="189"/>
      <c r="O456" s="189"/>
      <c r="P456" s="189"/>
      <c r="Q456" s="189"/>
      <c r="R456" s="189"/>
      <c r="U456" s="189"/>
      <c r="V456" s="189"/>
      <c r="W456" s="189"/>
    </row>
    <row r="457" spans="14:23" ht="12.75">
      <c r="N457" s="189"/>
      <c r="O457" s="189"/>
      <c r="P457" s="189"/>
      <c r="Q457" s="189"/>
      <c r="R457" s="189"/>
      <c r="U457" s="189"/>
      <c r="V457" s="189"/>
      <c r="W457" s="189"/>
    </row>
    <row r="458" spans="14:23" ht="12.75">
      <c r="N458" s="189"/>
      <c r="O458" s="189"/>
      <c r="P458" s="189"/>
      <c r="Q458" s="189"/>
      <c r="R458" s="189"/>
      <c r="U458" s="189"/>
      <c r="V458" s="189"/>
      <c r="W458" s="189"/>
    </row>
    <row r="459" spans="14:23" ht="12.75">
      <c r="N459" s="189"/>
      <c r="O459" s="189"/>
      <c r="P459" s="189"/>
      <c r="Q459" s="189"/>
      <c r="R459" s="189"/>
      <c r="U459" s="189"/>
      <c r="V459" s="189"/>
      <c r="W459" s="189"/>
    </row>
    <row r="460" spans="14:23" ht="12.75">
      <c r="N460" s="189"/>
      <c r="O460" s="189"/>
      <c r="P460" s="189"/>
      <c r="Q460" s="189"/>
      <c r="R460" s="189"/>
      <c r="U460" s="189"/>
      <c r="V460" s="189"/>
      <c r="W460" s="189"/>
    </row>
    <row r="461" spans="14:23" ht="12.75">
      <c r="N461" s="189"/>
      <c r="O461" s="189"/>
      <c r="P461" s="189"/>
      <c r="Q461" s="189"/>
      <c r="R461" s="189"/>
      <c r="U461" s="189"/>
      <c r="V461" s="189"/>
      <c r="W461" s="189"/>
    </row>
    <row r="462" spans="14:23" ht="12.75">
      <c r="N462" s="189"/>
      <c r="O462" s="189"/>
      <c r="P462" s="189"/>
      <c r="Q462" s="189"/>
      <c r="R462" s="189"/>
      <c r="U462" s="189"/>
      <c r="V462" s="189"/>
      <c r="W462" s="189"/>
    </row>
    <row r="463" spans="14:23" ht="12.75">
      <c r="N463" s="189"/>
      <c r="O463" s="189"/>
      <c r="P463" s="189"/>
      <c r="Q463" s="189"/>
      <c r="R463" s="189"/>
      <c r="U463" s="189"/>
      <c r="V463" s="189"/>
      <c r="W463" s="189"/>
    </row>
    <row r="464" spans="14:23" ht="12.75">
      <c r="N464" s="189"/>
      <c r="O464" s="189"/>
      <c r="P464" s="189"/>
      <c r="Q464" s="189"/>
      <c r="R464" s="189"/>
      <c r="U464" s="189"/>
      <c r="V464" s="189"/>
      <c r="W464" s="189"/>
    </row>
    <row r="465" spans="14:23" ht="12.75">
      <c r="N465" s="189"/>
      <c r="O465" s="189"/>
      <c r="P465" s="189"/>
      <c r="Q465" s="189"/>
      <c r="R465" s="189"/>
      <c r="U465" s="189"/>
      <c r="V465" s="189"/>
      <c r="W465" s="189"/>
    </row>
    <row r="466" spans="14:23" ht="12.75">
      <c r="N466" s="189"/>
      <c r="O466" s="189"/>
      <c r="P466" s="189"/>
      <c r="Q466" s="189"/>
      <c r="R466" s="189"/>
      <c r="U466" s="189"/>
      <c r="V466" s="189"/>
      <c r="W466" s="189"/>
    </row>
    <row r="467" spans="14:23" ht="12.75">
      <c r="N467" s="189"/>
      <c r="O467" s="189"/>
      <c r="P467" s="189"/>
      <c r="Q467" s="189"/>
      <c r="R467" s="189"/>
      <c r="U467" s="189"/>
      <c r="V467" s="189"/>
      <c r="W467" s="189"/>
    </row>
    <row r="468" spans="14:23" ht="12.75">
      <c r="N468" s="189"/>
      <c r="O468" s="189"/>
      <c r="P468" s="189"/>
      <c r="Q468" s="189"/>
      <c r="R468" s="189"/>
      <c r="U468" s="189"/>
      <c r="V468" s="189"/>
      <c r="W468" s="189"/>
    </row>
    <row r="469" spans="14:23" ht="12.75">
      <c r="N469" s="189"/>
      <c r="O469" s="189"/>
      <c r="P469" s="189"/>
      <c r="Q469" s="189"/>
      <c r="R469" s="189"/>
      <c r="U469" s="189"/>
      <c r="V469" s="189"/>
      <c r="W469" s="189"/>
    </row>
    <row r="470" spans="14:23" ht="12.75">
      <c r="N470" s="189"/>
      <c r="O470" s="189"/>
      <c r="P470" s="189"/>
      <c r="Q470" s="189"/>
      <c r="R470" s="189"/>
      <c r="U470" s="189"/>
      <c r="V470" s="189"/>
      <c r="W470" s="189"/>
    </row>
    <row r="471" spans="14:23" ht="12.75">
      <c r="N471" s="189"/>
      <c r="O471" s="189"/>
      <c r="P471" s="189"/>
      <c r="Q471" s="189"/>
      <c r="R471" s="189"/>
      <c r="U471" s="189"/>
      <c r="V471" s="189"/>
      <c r="W471" s="189"/>
    </row>
    <row r="472" spans="14:23" ht="12.75">
      <c r="N472" s="189"/>
      <c r="O472" s="189"/>
      <c r="P472" s="189"/>
      <c r="Q472" s="189"/>
      <c r="R472" s="189"/>
      <c r="U472" s="189"/>
      <c r="V472" s="189"/>
      <c r="W472" s="189"/>
    </row>
    <row r="473" spans="14:23" ht="12.75">
      <c r="N473" s="189"/>
      <c r="O473" s="189"/>
      <c r="P473" s="189"/>
      <c r="Q473" s="189"/>
      <c r="R473" s="189"/>
      <c r="U473" s="189"/>
      <c r="V473" s="189"/>
      <c r="W473" s="189"/>
    </row>
    <row r="474" spans="14:23" ht="12.75">
      <c r="N474" s="189"/>
      <c r="O474" s="189"/>
      <c r="P474" s="189"/>
      <c r="Q474" s="189"/>
      <c r="R474" s="189"/>
      <c r="U474" s="189"/>
      <c r="V474" s="189"/>
      <c r="W474" s="189"/>
    </row>
    <row r="475" spans="14:23" ht="12.75">
      <c r="N475" s="189"/>
      <c r="O475" s="189"/>
      <c r="P475" s="189"/>
      <c r="Q475" s="189"/>
      <c r="R475" s="189"/>
      <c r="U475" s="189"/>
      <c r="V475" s="189"/>
      <c r="W475" s="189"/>
    </row>
    <row r="476" spans="14:23" ht="12.75">
      <c r="N476" s="189"/>
      <c r="O476" s="189"/>
      <c r="P476" s="189"/>
      <c r="Q476" s="189"/>
      <c r="R476" s="189"/>
      <c r="U476" s="189"/>
      <c r="V476" s="189"/>
      <c r="W476" s="189"/>
    </row>
    <row r="477" spans="14:23" ht="12.75">
      <c r="N477" s="189"/>
      <c r="O477" s="189"/>
      <c r="P477" s="189"/>
      <c r="Q477" s="189"/>
      <c r="R477" s="189"/>
      <c r="U477" s="189"/>
      <c r="V477" s="189"/>
      <c r="W477" s="189"/>
    </row>
    <row r="478" spans="14:23" ht="12.75">
      <c r="N478" s="189"/>
      <c r="O478" s="189"/>
      <c r="P478" s="189"/>
      <c r="Q478" s="189"/>
      <c r="R478" s="189"/>
      <c r="U478" s="189"/>
      <c r="V478" s="189"/>
      <c r="W478" s="189"/>
    </row>
    <row r="479" spans="14:23" ht="12.75">
      <c r="N479" s="189"/>
      <c r="O479" s="189"/>
      <c r="P479" s="189"/>
      <c r="Q479" s="189"/>
      <c r="R479" s="189"/>
      <c r="U479" s="189"/>
      <c r="V479" s="189"/>
      <c r="W479" s="189"/>
    </row>
    <row r="480" spans="14:23" ht="12.75">
      <c r="N480" s="189"/>
      <c r="O480" s="189"/>
      <c r="P480" s="189"/>
      <c r="Q480" s="189"/>
      <c r="R480" s="189"/>
      <c r="U480" s="189"/>
      <c r="V480" s="189"/>
      <c r="W480" s="189"/>
    </row>
    <row r="481" spans="14:23" ht="12.75">
      <c r="N481" s="189"/>
      <c r="O481" s="189"/>
      <c r="P481" s="189"/>
      <c r="Q481" s="189"/>
      <c r="R481" s="189"/>
      <c r="U481" s="189"/>
      <c r="V481" s="189"/>
      <c r="W481" s="189"/>
    </row>
    <row r="482" spans="14:23" ht="12.75">
      <c r="N482" s="189"/>
      <c r="O482" s="189"/>
      <c r="P482" s="189"/>
      <c r="Q482" s="189"/>
      <c r="R482" s="189"/>
      <c r="U482" s="189"/>
      <c r="V482" s="189"/>
      <c r="W482" s="189"/>
    </row>
    <row r="483" spans="14:23" ht="12.75">
      <c r="N483" s="189"/>
      <c r="O483" s="189"/>
      <c r="P483" s="189"/>
      <c r="Q483" s="189"/>
      <c r="R483" s="189"/>
      <c r="U483" s="189"/>
      <c r="V483" s="189"/>
      <c r="W483" s="189"/>
    </row>
    <row r="484" spans="14:23" ht="12.75">
      <c r="N484" s="189"/>
      <c r="O484" s="189"/>
      <c r="P484" s="189"/>
      <c r="Q484" s="189"/>
      <c r="R484" s="189"/>
      <c r="U484" s="189"/>
      <c r="V484" s="189"/>
      <c r="W484" s="189"/>
    </row>
    <row r="485" spans="14:23" ht="12.75">
      <c r="N485" s="189"/>
      <c r="O485" s="189"/>
      <c r="P485" s="189"/>
      <c r="Q485" s="189"/>
      <c r="R485" s="189"/>
      <c r="U485" s="189"/>
      <c r="V485" s="189"/>
      <c r="W485" s="189"/>
    </row>
    <row r="486" spans="14:23" ht="12.75">
      <c r="N486" s="189"/>
      <c r="O486" s="189"/>
      <c r="P486" s="189"/>
      <c r="Q486" s="189"/>
      <c r="R486" s="189"/>
      <c r="U486" s="189"/>
      <c r="V486" s="189"/>
      <c r="W486" s="189"/>
    </row>
    <row r="487" spans="14:23" ht="12.75">
      <c r="N487" s="189"/>
      <c r="O487" s="189"/>
      <c r="P487" s="189"/>
      <c r="Q487" s="189"/>
      <c r="R487" s="189"/>
      <c r="U487" s="189"/>
      <c r="V487" s="189"/>
      <c r="W487" s="189"/>
    </row>
    <row r="488" spans="14:23" ht="12.75">
      <c r="N488" s="189"/>
      <c r="O488" s="189"/>
      <c r="P488" s="189"/>
      <c r="Q488" s="189"/>
      <c r="R488" s="189"/>
      <c r="U488" s="189"/>
      <c r="V488" s="189"/>
      <c r="W488" s="189"/>
    </row>
    <row r="489" spans="14:23" ht="12.75">
      <c r="N489" s="189"/>
      <c r="O489" s="189"/>
      <c r="P489" s="189"/>
      <c r="Q489" s="189"/>
      <c r="R489" s="189"/>
      <c r="U489" s="189"/>
      <c r="V489" s="189"/>
      <c r="W489" s="189"/>
    </row>
    <row r="490" spans="14:23" ht="12.75">
      <c r="N490" s="189"/>
      <c r="O490" s="189"/>
      <c r="P490" s="189"/>
      <c r="Q490" s="189"/>
      <c r="R490" s="189"/>
      <c r="U490" s="189"/>
      <c r="V490" s="189"/>
      <c r="W490" s="189"/>
    </row>
    <row r="491" spans="14:23" ht="12.75">
      <c r="N491" s="189"/>
      <c r="O491" s="189"/>
      <c r="P491" s="189"/>
      <c r="Q491" s="189"/>
      <c r="R491" s="189"/>
      <c r="U491" s="189"/>
      <c r="V491" s="189"/>
      <c r="W491" s="189"/>
    </row>
    <row r="492" spans="14:23" ht="12.75">
      <c r="N492" s="189"/>
      <c r="O492" s="189"/>
      <c r="P492" s="189"/>
      <c r="Q492" s="189"/>
      <c r="R492" s="189"/>
      <c r="U492" s="189"/>
      <c r="V492" s="189"/>
      <c r="W492" s="189"/>
    </row>
    <row r="493" spans="14:23" ht="12.75">
      <c r="N493" s="189"/>
      <c r="O493" s="189"/>
      <c r="P493" s="189"/>
      <c r="Q493" s="189"/>
      <c r="R493" s="189"/>
      <c r="U493" s="189"/>
      <c r="V493" s="189"/>
      <c r="W493" s="189"/>
    </row>
    <row r="494" spans="14:23" ht="12.75">
      <c r="N494" s="189"/>
      <c r="O494" s="189"/>
      <c r="P494" s="189"/>
      <c r="Q494" s="189"/>
      <c r="R494" s="189"/>
      <c r="U494" s="189"/>
      <c r="V494" s="189"/>
      <c r="W494" s="189"/>
    </row>
    <row r="495" spans="14:23" ht="12.75">
      <c r="N495" s="189"/>
      <c r="O495" s="189"/>
      <c r="P495" s="189"/>
      <c r="Q495" s="189"/>
      <c r="R495" s="189"/>
      <c r="U495" s="189"/>
      <c r="V495" s="189"/>
      <c r="W495" s="189"/>
    </row>
    <row r="496" spans="14:23" ht="12.75">
      <c r="N496" s="189"/>
      <c r="O496" s="189"/>
      <c r="P496" s="189"/>
      <c r="Q496" s="189"/>
      <c r="R496" s="189"/>
      <c r="U496" s="189"/>
      <c r="V496" s="189"/>
      <c r="W496" s="189"/>
    </row>
    <row r="497" spans="14:23" ht="12.75">
      <c r="N497" s="189"/>
      <c r="O497" s="189"/>
      <c r="P497" s="189"/>
      <c r="Q497" s="189"/>
      <c r="R497" s="189"/>
      <c r="U497" s="189"/>
      <c r="V497" s="189"/>
      <c r="W497" s="189"/>
    </row>
    <row r="498" spans="14:23" ht="12.75">
      <c r="N498" s="189"/>
      <c r="O498" s="189"/>
      <c r="P498" s="189"/>
      <c r="Q498" s="189"/>
      <c r="R498" s="189"/>
      <c r="U498" s="189"/>
      <c r="V498" s="189"/>
      <c r="W498" s="189"/>
    </row>
    <row r="499" spans="14:23" ht="12.75">
      <c r="N499" s="189"/>
      <c r="O499" s="189"/>
      <c r="P499" s="189"/>
      <c r="Q499" s="189"/>
      <c r="R499" s="189"/>
      <c r="U499" s="189"/>
      <c r="V499" s="189"/>
      <c r="W499" s="189"/>
    </row>
    <row r="500" spans="14:23" ht="12.75">
      <c r="N500" s="189"/>
      <c r="O500" s="189"/>
      <c r="P500" s="189"/>
      <c r="Q500" s="189"/>
      <c r="R500" s="189"/>
      <c r="U500" s="189"/>
      <c r="V500" s="189"/>
      <c r="W500" s="189"/>
    </row>
    <row r="501" spans="14:23" ht="12.75">
      <c r="N501" s="189"/>
      <c r="O501" s="189"/>
      <c r="P501" s="189"/>
      <c r="Q501" s="189"/>
      <c r="R501" s="189"/>
      <c r="U501" s="189"/>
      <c r="V501" s="189"/>
      <c r="W501" s="189"/>
    </row>
    <row r="502" spans="14:23" ht="12.75">
      <c r="N502" s="189"/>
      <c r="O502" s="189"/>
      <c r="P502" s="189"/>
      <c r="Q502" s="189"/>
      <c r="R502" s="189"/>
      <c r="U502" s="189"/>
      <c r="V502" s="189"/>
      <c r="W502" s="189"/>
    </row>
    <row r="503" spans="14:23" ht="12.75">
      <c r="N503" s="189"/>
      <c r="O503" s="189"/>
      <c r="P503" s="189"/>
      <c r="Q503" s="189"/>
      <c r="R503" s="189"/>
      <c r="U503" s="189"/>
      <c r="V503" s="189"/>
      <c r="W503" s="189"/>
    </row>
    <row r="504" spans="14:23" ht="12.75">
      <c r="N504" s="189"/>
      <c r="O504" s="189"/>
      <c r="P504" s="189"/>
      <c r="Q504" s="189"/>
      <c r="R504" s="189"/>
      <c r="U504" s="189"/>
      <c r="V504" s="189"/>
      <c r="W504" s="189"/>
    </row>
    <row r="505" spans="14:23" ht="12.75">
      <c r="N505" s="189"/>
      <c r="O505" s="189"/>
      <c r="P505" s="189"/>
      <c r="Q505" s="189"/>
      <c r="R505" s="189"/>
      <c r="U505" s="189"/>
      <c r="V505" s="189"/>
      <c r="W505" s="189"/>
    </row>
    <row r="506" spans="14:23" ht="12.75">
      <c r="N506" s="189"/>
      <c r="O506" s="189"/>
      <c r="P506" s="189"/>
      <c r="Q506" s="189"/>
      <c r="R506" s="189"/>
      <c r="U506" s="189"/>
      <c r="V506" s="189"/>
      <c r="W506" s="189"/>
    </row>
    <row r="507" spans="14:23" ht="12.75">
      <c r="N507" s="189"/>
      <c r="O507" s="189"/>
      <c r="P507" s="189"/>
      <c r="Q507" s="189"/>
      <c r="R507" s="189"/>
      <c r="U507" s="189"/>
      <c r="V507" s="189"/>
      <c r="W507" s="189"/>
    </row>
    <row r="508" spans="14:23" ht="12.75">
      <c r="N508" s="189"/>
      <c r="O508" s="189"/>
      <c r="P508" s="189"/>
      <c r="Q508" s="189"/>
      <c r="R508" s="189"/>
      <c r="U508" s="189"/>
      <c r="V508" s="189"/>
      <c r="W508" s="189"/>
    </row>
    <row r="509" spans="14:23" ht="12.75">
      <c r="N509" s="189"/>
      <c r="O509" s="189"/>
      <c r="P509" s="189"/>
      <c r="Q509" s="189"/>
      <c r="R509" s="189"/>
      <c r="U509" s="189"/>
      <c r="V509" s="189"/>
      <c r="W509" s="189"/>
    </row>
    <row r="510" spans="14:23" ht="12.75">
      <c r="N510" s="189"/>
      <c r="O510" s="189"/>
      <c r="P510" s="189"/>
      <c r="Q510" s="189"/>
      <c r="R510" s="189"/>
      <c r="U510" s="189"/>
      <c r="V510" s="189"/>
      <c r="W510" s="189"/>
    </row>
    <row r="511" spans="14:23" ht="12.75">
      <c r="N511" s="189"/>
      <c r="O511" s="189"/>
      <c r="P511" s="189"/>
      <c r="Q511" s="189"/>
      <c r="R511" s="189"/>
      <c r="U511" s="189"/>
      <c r="V511" s="189"/>
      <c r="W511" s="189"/>
    </row>
    <row r="512" spans="14:23" ht="12.75">
      <c r="N512" s="189"/>
      <c r="O512" s="189"/>
      <c r="P512" s="189"/>
      <c r="Q512" s="189"/>
      <c r="R512" s="189"/>
      <c r="U512" s="189"/>
      <c r="V512" s="189"/>
      <c r="W512" s="189"/>
    </row>
    <row r="513" spans="14:23" ht="12.75">
      <c r="N513" s="189"/>
      <c r="O513" s="189"/>
      <c r="P513" s="189"/>
      <c r="Q513" s="189"/>
      <c r="R513" s="189"/>
      <c r="U513" s="189"/>
      <c r="V513" s="189"/>
      <c r="W513" s="189"/>
    </row>
    <row r="514" spans="14:23" ht="12.75">
      <c r="N514" s="189"/>
      <c r="O514" s="189"/>
      <c r="P514" s="189"/>
      <c r="Q514" s="189"/>
      <c r="R514" s="189"/>
      <c r="U514" s="189"/>
      <c r="V514" s="189"/>
      <c r="W514" s="189"/>
    </row>
    <row r="515" spans="14:23" ht="12.75">
      <c r="N515" s="189"/>
      <c r="O515" s="189"/>
      <c r="P515" s="189"/>
      <c r="Q515" s="189"/>
      <c r="R515" s="189"/>
      <c r="U515" s="189"/>
      <c r="V515" s="189"/>
      <c r="W515" s="189"/>
    </row>
    <row r="516" spans="14:23" ht="12.75">
      <c r="N516" s="189"/>
      <c r="O516" s="189"/>
      <c r="P516" s="189"/>
      <c r="Q516" s="189"/>
      <c r="R516" s="189"/>
      <c r="U516" s="189"/>
      <c r="V516" s="189"/>
      <c r="W516" s="189"/>
    </row>
    <row r="517" spans="14:23" ht="12.75">
      <c r="N517" s="189"/>
      <c r="O517" s="189"/>
      <c r="P517" s="189"/>
      <c r="Q517" s="189"/>
      <c r="R517" s="189"/>
      <c r="U517" s="189"/>
      <c r="V517" s="189"/>
      <c r="W517" s="189"/>
    </row>
    <row r="518" spans="14:23" ht="12.75">
      <c r="N518" s="189"/>
      <c r="O518" s="189"/>
      <c r="P518" s="189"/>
      <c r="Q518" s="189"/>
      <c r="R518" s="189"/>
      <c r="U518" s="189"/>
      <c r="V518" s="189"/>
      <c r="W518" s="189"/>
    </row>
    <row r="519" spans="14:23" ht="12.75">
      <c r="N519" s="189"/>
      <c r="O519" s="189"/>
      <c r="P519" s="189"/>
      <c r="Q519" s="189"/>
      <c r="R519" s="189"/>
      <c r="U519" s="189"/>
      <c r="V519" s="189"/>
      <c r="W519" s="189"/>
    </row>
    <row r="520" spans="14:23" ht="12.75">
      <c r="N520" s="189"/>
      <c r="O520" s="189"/>
      <c r="P520" s="189"/>
      <c r="Q520" s="189"/>
      <c r="R520" s="189"/>
      <c r="U520" s="189"/>
      <c r="V520" s="189"/>
      <c r="W520" s="189"/>
    </row>
    <row r="521" spans="14:23" ht="12.75">
      <c r="N521" s="189"/>
      <c r="O521" s="189"/>
      <c r="P521" s="189"/>
      <c r="Q521" s="189"/>
      <c r="R521" s="189"/>
      <c r="U521" s="189"/>
      <c r="V521" s="189"/>
      <c r="W521" s="189"/>
    </row>
    <row r="522" spans="14:23" ht="12.75">
      <c r="N522" s="189"/>
      <c r="O522" s="189"/>
      <c r="P522" s="189"/>
      <c r="Q522" s="189"/>
      <c r="R522" s="189"/>
      <c r="U522" s="189"/>
      <c r="V522" s="189"/>
      <c r="W522" s="189"/>
    </row>
    <row r="523" spans="14:23" ht="12.75">
      <c r="N523" s="189"/>
      <c r="O523" s="189"/>
      <c r="P523" s="189"/>
      <c r="Q523" s="189"/>
      <c r="R523" s="189"/>
      <c r="U523" s="189"/>
      <c r="V523" s="189"/>
      <c r="W523" s="189"/>
    </row>
    <row r="524" spans="14:23" ht="12.75">
      <c r="N524" s="189"/>
      <c r="O524" s="189"/>
      <c r="P524" s="189"/>
      <c r="Q524" s="189"/>
      <c r="R524" s="189"/>
      <c r="U524" s="189"/>
      <c r="V524" s="189"/>
      <c r="W524" s="189"/>
    </row>
    <row r="525" spans="14:23" ht="12.75">
      <c r="N525" s="189"/>
      <c r="O525" s="189"/>
      <c r="P525" s="189"/>
      <c r="Q525" s="189"/>
      <c r="R525" s="189"/>
      <c r="U525" s="189"/>
      <c r="V525" s="189"/>
      <c r="W525" s="189"/>
    </row>
    <row r="526" spans="14:23" ht="12.75">
      <c r="N526" s="189"/>
      <c r="O526" s="189"/>
      <c r="P526" s="189"/>
      <c r="Q526" s="189"/>
      <c r="R526" s="189"/>
      <c r="U526" s="189"/>
      <c r="V526" s="189"/>
      <c r="W526" s="189"/>
    </row>
    <row r="527" spans="14:23" ht="12.75">
      <c r="N527" s="189"/>
      <c r="O527" s="189"/>
      <c r="P527" s="189"/>
      <c r="Q527" s="189"/>
      <c r="R527" s="189"/>
      <c r="U527" s="189"/>
      <c r="V527" s="189"/>
      <c r="W527" s="189"/>
    </row>
    <row r="528" spans="14:23" ht="12.75">
      <c r="N528" s="189"/>
      <c r="O528" s="189"/>
      <c r="P528" s="189"/>
      <c r="Q528" s="189"/>
      <c r="R528" s="189"/>
      <c r="U528" s="189"/>
      <c r="V528" s="189"/>
      <c r="W528" s="189"/>
    </row>
    <row r="529" spans="14:23" ht="12.75">
      <c r="N529" s="189"/>
      <c r="O529" s="189"/>
      <c r="P529" s="189"/>
      <c r="Q529" s="189"/>
      <c r="R529" s="189"/>
      <c r="U529" s="189"/>
      <c r="V529" s="189"/>
      <c r="W529" s="189"/>
    </row>
    <row r="530" spans="14:23" ht="12.75">
      <c r="N530" s="189"/>
      <c r="O530" s="189"/>
      <c r="P530" s="189"/>
      <c r="Q530" s="189"/>
      <c r="R530" s="189"/>
      <c r="U530" s="189"/>
      <c r="V530" s="189"/>
      <c r="W530" s="189"/>
    </row>
    <row r="531" spans="14:23" ht="12.75">
      <c r="N531" s="189"/>
      <c r="O531" s="189"/>
      <c r="P531" s="189"/>
      <c r="Q531" s="189"/>
      <c r="R531" s="189"/>
      <c r="U531" s="189"/>
      <c r="V531" s="189"/>
      <c r="W531" s="189"/>
    </row>
    <row r="532" spans="14:23" ht="12.75">
      <c r="N532" s="189"/>
      <c r="O532" s="189"/>
      <c r="P532" s="189"/>
      <c r="Q532" s="189"/>
      <c r="R532" s="189"/>
      <c r="U532" s="189"/>
      <c r="V532" s="189"/>
      <c r="W532" s="189"/>
    </row>
    <row r="533" spans="14:23" ht="12.75">
      <c r="N533" s="189"/>
      <c r="O533" s="189"/>
      <c r="P533" s="189"/>
      <c r="Q533" s="189"/>
      <c r="R533" s="189"/>
      <c r="U533" s="189"/>
      <c r="V533" s="189"/>
      <c r="W533" s="189"/>
    </row>
    <row r="534" spans="14:23" ht="12.75">
      <c r="N534" s="189"/>
      <c r="O534" s="189"/>
      <c r="P534" s="189"/>
      <c r="Q534" s="189"/>
      <c r="R534" s="189"/>
      <c r="U534" s="189"/>
      <c r="V534" s="189"/>
      <c r="W534" s="189"/>
    </row>
    <row r="535" spans="14:23" ht="12.75">
      <c r="N535" s="189"/>
      <c r="O535" s="189"/>
      <c r="P535" s="189"/>
      <c r="Q535" s="189"/>
      <c r="R535" s="189"/>
      <c r="U535" s="189"/>
      <c r="V535" s="189"/>
      <c r="W535" s="189"/>
    </row>
    <row r="536" spans="14:23" ht="12.75">
      <c r="N536" s="189"/>
      <c r="O536" s="189"/>
      <c r="P536" s="189"/>
      <c r="Q536" s="189"/>
      <c r="R536" s="189"/>
      <c r="U536" s="189"/>
      <c r="V536" s="189"/>
      <c r="W536" s="189"/>
    </row>
    <row r="537" spans="14:23" ht="12.75">
      <c r="N537" s="189"/>
      <c r="O537" s="189"/>
      <c r="P537" s="189"/>
      <c r="Q537" s="189"/>
      <c r="R537" s="189"/>
      <c r="U537" s="189"/>
      <c r="V537" s="189"/>
      <c r="W537" s="189"/>
    </row>
    <row r="538" spans="14:23" ht="12.75">
      <c r="N538" s="189"/>
      <c r="O538" s="189"/>
      <c r="P538" s="189"/>
      <c r="Q538" s="189"/>
      <c r="R538" s="189"/>
      <c r="U538" s="189"/>
      <c r="V538" s="189"/>
      <c r="W538" s="189"/>
    </row>
    <row r="539" spans="14:23" ht="12.75">
      <c r="N539" s="189"/>
      <c r="O539" s="189"/>
      <c r="P539" s="189"/>
      <c r="Q539" s="189"/>
      <c r="R539" s="189"/>
      <c r="U539" s="189"/>
      <c r="V539" s="189"/>
      <c r="W539" s="189"/>
    </row>
    <row r="540" spans="14:23" ht="12.75">
      <c r="N540" s="189"/>
      <c r="O540" s="189"/>
      <c r="P540" s="189"/>
      <c r="Q540" s="189"/>
      <c r="R540" s="189"/>
      <c r="U540" s="189"/>
      <c r="V540" s="189"/>
      <c r="W540" s="189"/>
    </row>
    <row r="541" spans="14:23" ht="12.75">
      <c r="N541" s="189"/>
      <c r="O541" s="189"/>
      <c r="P541" s="189"/>
      <c r="Q541" s="189"/>
      <c r="R541" s="189"/>
      <c r="U541" s="189"/>
      <c r="V541" s="189"/>
      <c r="W541" s="189"/>
    </row>
    <row r="542" spans="14:23" ht="12.75">
      <c r="N542" s="189"/>
      <c r="O542" s="189"/>
      <c r="P542" s="189"/>
      <c r="Q542" s="189"/>
      <c r="R542" s="189"/>
      <c r="U542" s="189"/>
      <c r="V542" s="189"/>
      <c r="W542" s="189"/>
    </row>
    <row r="543" spans="14:23" ht="12.75">
      <c r="N543" s="189"/>
      <c r="O543" s="189"/>
      <c r="P543" s="189"/>
      <c r="Q543" s="189"/>
      <c r="R543" s="189"/>
      <c r="U543" s="189"/>
      <c r="V543" s="189"/>
      <c r="W543" s="189"/>
    </row>
    <row r="544" spans="14:23" ht="12.75">
      <c r="N544" s="189"/>
      <c r="O544" s="189"/>
      <c r="P544" s="189"/>
      <c r="Q544" s="189"/>
      <c r="R544" s="189"/>
      <c r="U544" s="189"/>
      <c r="V544" s="189"/>
      <c r="W544" s="189"/>
    </row>
    <row r="545" spans="14:23" ht="12.75">
      <c r="N545" s="189"/>
      <c r="O545" s="189"/>
      <c r="P545" s="189"/>
      <c r="Q545" s="189"/>
      <c r="R545" s="189"/>
      <c r="U545" s="189"/>
      <c r="V545" s="189"/>
      <c r="W545" s="189"/>
    </row>
    <row r="546" spans="14:23" ht="12.75">
      <c r="N546" s="189"/>
      <c r="O546" s="189"/>
      <c r="P546" s="189"/>
      <c r="Q546" s="189"/>
      <c r="R546" s="189"/>
      <c r="U546" s="189"/>
      <c r="V546" s="189"/>
      <c r="W546" s="189"/>
    </row>
    <row r="547" spans="14:23" ht="12.75">
      <c r="N547" s="189"/>
      <c r="O547" s="189"/>
      <c r="P547" s="189"/>
      <c r="Q547" s="189"/>
      <c r="R547" s="189"/>
      <c r="U547" s="189"/>
      <c r="V547" s="189"/>
      <c r="W547" s="189"/>
    </row>
    <row r="548" spans="14:23" ht="12.75">
      <c r="N548" s="189"/>
      <c r="O548" s="189"/>
      <c r="P548" s="189"/>
      <c r="Q548" s="189"/>
      <c r="R548" s="189"/>
      <c r="U548" s="189"/>
      <c r="V548" s="189"/>
      <c r="W548" s="189"/>
    </row>
    <row r="549" spans="14:23" ht="12.75">
      <c r="N549" s="189"/>
      <c r="O549" s="189"/>
      <c r="P549" s="189"/>
      <c r="Q549" s="189"/>
      <c r="R549" s="189"/>
      <c r="U549" s="189"/>
      <c r="V549" s="189"/>
      <c r="W549" s="189"/>
    </row>
    <row r="550" spans="14:23" ht="12.75">
      <c r="N550" s="189"/>
      <c r="O550" s="189"/>
      <c r="P550" s="189"/>
      <c r="Q550" s="189"/>
      <c r="R550" s="189"/>
      <c r="U550" s="189"/>
      <c r="V550" s="189"/>
      <c r="W550" s="189"/>
    </row>
    <row r="551" spans="14:23" ht="12.75">
      <c r="N551" s="189"/>
      <c r="O551" s="189"/>
      <c r="P551" s="189"/>
      <c r="Q551" s="189"/>
      <c r="R551" s="189"/>
      <c r="U551" s="189"/>
      <c r="V551" s="189"/>
      <c r="W551" s="189"/>
    </row>
    <row r="552" spans="14:23" ht="12.75">
      <c r="N552" s="189"/>
      <c r="O552" s="189"/>
      <c r="P552" s="189"/>
      <c r="Q552" s="189"/>
      <c r="R552" s="189"/>
      <c r="U552" s="189"/>
      <c r="V552" s="189"/>
      <c r="W552" s="189"/>
    </row>
    <row r="553" spans="14:23" ht="12.75">
      <c r="N553" s="189"/>
      <c r="O553" s="189"/>
      <c r="P553" s="189"/>
      <c r="Q553" s="189"/>
      <c r="R553" s="189"/>
      <c r="U553" s="189"/>
      <c r="V553" s="189"/>
      <c r="W553" s="189"/>
    </row>
    <row r="554" spans="14:23" ht="12.75">
      <c r="N554" s="189"/>
      <c r="O554" s="189"/>
      <c r="P554" s="189"/>
      <c r="Q554" s="189"/>
      <c r="R554" s="189"/>
      <c r="U554" s="189"/>
      <c r="V554" s="189"/>
      <c r="W554" s="189"/>
    </row>
    <row r="555" spans="14:23" ht="12.75">
      <c r="N555" s="189"/>
      <c r="O555" s="189"/>
      <c r="P555" s="189"/>
      <c r="Q555" s="189"/>
      <c r="R555" s="189"/>
      <c r="U555" s="189"/>
      <c r="V555" s="189"/>
      <c r="W555" s="189"/>
    </row>
    <row r="556" spans="14:23" ht="12.75">
      <c r="N556" s="189"/>
      <c r="O556" s="189"/>
      <c r="P556" s="189"/>
      <c r="Q556" s="189"/>
      <c r="R556" s="189"/>
      <c r="U556" s="189"/>
      <c r="V556" s="189"/>
      <c r="W556" s="189"/>
    </row>
    <row r="557" spans="14:23" ht="12.75">
      <c r="N557" s="189"/>
      <c r="O557" s="189"/>
      <c r="P557" s="189"/>
      <c r="Q557" s="189"/>
      <c r="R557" s="189"/>
      <c r="U557" s="189"/>
      <c r="V557" s="189"/>
      <c r="W557" s="189"/>
    </row>
    <row r="558" spans="14:23" ht="12.75">
      <c r="N558" s="189"/>
      <c r="O558" s="189"/>
      <c r="P558" s="189"/>
      <c r="Q558" s="189"/>
      <c r="R558" s="189"/>
      <c r="U558" s="189"/>
      <c r="V558" s="189"/>
      <c r="W558" s="189"/>
    </row>
  </sheetData>
  <sheetProtection/>
  <mergeCells count="11">
    <mergeCell ref="N6:N7"/>
    <mergeCell ref="O6:O7"/>
    <mergeCell ref="P6:P7"/>
    <mergeCell ref="Q6:Q7"/>
    <mergeCell ref="A3:T3"/>
    <mergeCell ref="A1:T1"/>
    <mergeCell ref="I5:L5"/>
    <mergeCell ref="N5:Q5"/>
    <mergeCell ref="D5:G5"/>
    <mergeCell ref="A2:U2"/>
    <mergeCell ref="S5:T5"/>
  </mergeCells>
  <printOptions/>
  <pageMargins left="0.19" right="0.17" top="0.27" bottom="0.26" header="0.28" footer="0.16"/>
  <pageSetup fitToHeight="1" fitToWidth="1" horizontalDpi="600" verticalDpi="600" orientation="landscape" paperSize="5" scale="97"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Y2092"/>
  <sheetViews>
    <sheetView zoomScalePageLayoutView="0" workbookViewId="0" topLeftCell="A1">
      <selection activeCell="B9" sqref="B9"/>
    </sheetView>
  </sheetViews>
  <sheetFormatPr defaultColWidth="9.140625" defaultRowHeight="12.75"/>
  <cols>
    <col min="1" max="1" width="1.57421875" style="185" customWidth="1"/>
    <col min="2" max="2" width="48.00390625" style="1" customWidth="1"/>
    <col min="3" max="3" width="1.57421875" style="1" hidden="1" customWidth="1"/>
    <col min="4" max="5" width="12.7109375" style="1" hidden="1" customWidth="1"/>
    <col min="6" max="7" width="12.28125" style="1" hidden="1" customWidth="1"/>
    <col min="8" max="8" width="1.28515625" style="1" hidden="1" customWidth="1"/>
    <col min="9" max="9" width="10.7109375" style="1" customWidth="1"/>
    <col min="10" max="10" width="10.140625" style="1" customWidth="1"/>
    <col min="11" max="11" width="1.1484375" style="10" customWidth="1"/>
    <col min="12" max="12" width="12.140625" style="1" customWidth="1"/>
    <col min="13" max="13" width="8.7109375" style="1" customWidth="1"/>
    <col min="14" max="14" width="3.140625" style="1" customWidth="1"/>
    <col min="15" max="15" width="11.7109375" style="1" bestFit="1" customWidth="1"/>
    <col min="16" max="16" width="2.28125" style="1" customWidth="1"/>
    <col min="17" max="17" width="12.8515625" style="1" customWidth="1"/>
    <col min="18" max="18" width="0.9921875" style="1" customWidth="1"/>
    <col min="19" max="19" width="12.421875" style="1" customWidth="1"/>
    <col min="20" max="20" width="1.1484375" style="1" customWidth="1"/>
    <col min="21" max="21" width="10.421875" style="1" hidden="1" customWidth="1"/>
    <col min="22" max="24" width="0" style="1" hidden="1" customWidth="1"/>
    <col min="25" max="16384" width="9.140625" style="1" customWidth="1"/>
  </cols>
  <sheetData>
    <row r="1" spans="1:21" ht="18">
      <c r="A1" s="405" t="s">
        <v>102</v>
      </c>
      <c r="B1" s="405"/>
      <c r="C1" s="405"/>
      <c r="D1" s="405"/>
      <c r="E1" s="405"/>
      <c r="F1" s="405"/>
      <c r="G1" s="405"/>
      <c r="H1" s="405"/>
      <c r="I1" s="405"/>
      <c r="J1" s="405"/>
      <c r="K1" s="405"/>
      <c r="L1" s="405"/>
      <c r="M1" s="405"/>
      <c r="N1" s="405"/>
      <c r="O1" s="405"/>
      <c r="P1" s="405"/>
      <c r="Q1" s="405"/>
      <c r="R1" s="405"/>
      <c r="S1" s="405"/>
      <c r="T1" s="405"/>
      <c r="U1" s="405"/>
    </row>
    <row r="2" spans="1:25" ht="12.75" customHeight="1">
      <c r="A2" s="393" t="s">
        <v>145</v>
      </c>
      <c r="B2" s="393"/>
      <c r="C2" s="393"/>
      <c r="D2" s="393"/>
      <c r="E2" s="393"/>
      <c r="F2" s="393"/>
      <c r="G2" s="393"/>
      <c r="H2" s="393"/>
      <c r="I2" s="393"/>
      <c r="J2" s="393"/>
      <c r="K2" s="393"/>
      <c r="L2" s="393"/>
      <c r="M2" s="393"/>
      <c r="N2" s="393"/>
      <c r="O2" s="393"/>
      <c r="P2" s="393"/>
      <c r="Q2" s="393"/>
      <c r="R2" s="393"/>
      <c r="S2" s="393"/>
      <c r="T2" s="393"/>
      <c r="U2" s="393"/>
      <c r="W2" s="186"/>
      <c r="X2" s="186"/>
      <c r="Y2" s="186"/>
    </row>
    <row r="3" spans="1:25" ht="67.5" customHeight="1">
      <c r="A3" s="406" t="s">
        <v>167</v>
      </c>
      <c r="B3" s="406"/>
      <c r="C3" s="406"/>
      <c r="D3" s="406"/>
      <c r="E3" s="406"/>
      <c r="F3" s="406"/>
      <c r="G3" s="406"/>
      <c r="H3" s="406"/>
      <c r="I3" s="406"/>
      <c r="J3" s="406"/>
      <c r="K3" s="406"/>
      <c r="L3" s="406"/>
      <c r="M3" s="406"/>
      <c r="N3" s="406"/>
      <c r="O3" s="406"/>
      <c r="P3" s="406"/>
      <c r="Q3" s="406"/>
      <c r="R3" s="406"/>
      <c r="S3" s="406"/>
      <c r="T3" s="406"/>
      <c r="U3" s="406"/>
      <c r="V3" s="186"/>
      <c r="W3" s="186"/>
      <c r="X3" s="186"/>
      <c r="Y3" s="186"/>
    </row>
    <row r="4" spans="1:25" s="185" customFormat="1" ht="12.75">
      <c r="A4" s="3"/>
      <c r="B4" s="253"/>
      <c r="C4" s="3"/>
      <c r="D4" s="3"/>
      <c r="E4" s="3"/>
      <c r="F4" s="3"/>
      <c r="G4" s="3"/>
      <c r="H4" s="3"/>
      <c r="I4" s="3"/>
      <c r="J4" s="3"/>
      <c r="K4" s="3"/>
      <c r="L4" s="3"/>
      <c r="M4" s="3"/>
      <c r="N4" s="3"/>
      <c r="O4" s="3"/>
      <c r="P4" s="3"/>
      <c r="Q4" s="3"/>
      <c r="R4" s="3"/>
      <c r="S4" s="3"/>
      <c r="T4" s="3"/>
      <c r="U4" s="3"/>
      <c r="V4" s="254"/>
      <c r="W4" s="254"/>
      <c r="X4" s="254"/>
      <c r="Y4" s="254"/>
    </row>
    <row r="5" spans="1:25" s="185" customFormat="1" ht="25.5" customHeight="1">
      <c r="A5" s="103"/>
      <c r="B5" s="72"/>
      <c r="C5" s="103"/>
      <c r="D5" s="399">
        <f>'GF Revenue'!F5</f>
        <v>2010</v>
      </c>
      <c r="E5" s="399"/>
      <c r="F5" s="399"/>
      <c r="G5" s="399"/>
      <c r="H5" s="103"/>
      <c r="I5" s="399">
        <f>'GF Revenue'!G5</f>
        <v>2011</v>
      </c>
      <c r="J5" s="399"/>
      <c r="K5" s="401"/>
      <c r="L5" s="399"/>
      <c r="M5" s="399"/>
      <c r="N5" s="11"/>
      <c r="O5" s="403" t="s">
        <v>148</v>
      </c>
      <c r="Q5" s="402" t="s">
        <v>103</v>
      </c>
      <c r="R5" s="402"/>
      <c r="S5" s="402"/>
      <c r="T5" s="402"/>
      <c r="U5" s="402"/>
      <c r="V5" s="254"/>
      <c r="W5" s="254"/>
      <c r="X5" s="254"/>
      <c r="Y5" s="254"/>
    </row>
    <row r="6" spans="1:25" s="208" customFormat="1" ht="28.5" customHeight="1">
      <c r="A6" s="255"/>
      <c r="B6" s="256"/>
      <c r="C6" s="255"/>
      <c r="D6" s="399" t="s">
        <v>153</v>
      </c>
      <c r="E6" s="399"/>
      <c r="F6" s="400" t="s">
        <v>152</v>
      </c>
      <c r="G6" s="399"/>
      <c r="H6" s="257"/>
      <c r="I6" s="399" t="s">
        <v>153</v>
      </c>
      <c r="J6" s="399"/>
      <c r="K6" s="258"/>
      <c r="L6" s="399" t="s">
        <v>152</v>
      </c>
      <c r="M6" s="399"/>
      <c r="N6" s="259"/>
      <c r="O6" s="404"/>
      <c r="P6" s="258"/>
      <c r="Q6" s="260" t="s">
        <v>92</v>
      </c>
      <c r="R6" s="261"/>
      <c r="S6" s="260" t="s">
        <v>104</v>
      </c>
      <c r="T6" s="261"/>
      <c r="U6" s="262" t="s">
        <v>147</v>
      </c>
      <c r="V6" s="263"/>
      <c r="W6" s="254"/>
      <c r="X6" s="254"/>
      <c r="Y6" s="254"/>
    </row>
    <row r="7" spans="1:21" s="185" customFormat="1" ht="12.75">
      <c r="A7" s="106"/>
      <c r="B7" s="105"/>
      <c r="C7" s="106"/>
      <c r="D7" s="264" t="s">
        <v>150</v>
      </c>
      <c r="E7" s="264" t="s">
        <v>154</v>
      </c>
      <c r="F7" s="265" t="s">
        <v>151</v>
      </c>
      <c r="G7" s="264" t="s">
        <v>154</v>
      </c>
      <c r="H7" s="106"/>
      <c r="I7" s="266" t="s">
        <v>150</v>
      </c>
      <c r="J7" s="266" t="s">
        <v>154</v>
      </c>
      <c r="K7" s="107"/>
      <c r="L7" s="315" t="s">
        <v>151</v>
      </c>
      <c r="M7" s="266" t="s">
        <v>154</v>
      </c>
      <c r="N7" s="267"/>
      <c r="O7" s="268"/>
      <c r="Q7" s="268"/>
      <c r="R7" s="268"/>
      <c r="S7" s="268"/>
      <c r="T7" s="268"/>
      <c r="U7" s="268"/>
    </row>
    <row r="8" spans="1:21" ht="12.75">
      <c r="A8" s="229" t="s">
        <v>146</v>
      </c>
      <c r="B8" s="211"/>
      <c r="C8" s="229"/>
      <c r="D8" s="269"/>
      <c r="E8" s="269"/>
      <c r="F8" s="270" t="s">
        <v>84</v>
      </c>
      <c r="G8" s="269"/>
      <c r="H8" s="229"/>
      <c r="I8" s="271"/>
      <c r="J8" s="272"/>
      <c r="K8" s="273"/>
      <c r="L8" s="274"/>
      <c r="M8" s="275"/>
      <c r="N8" s="276"/>
      <c r="O8" s="277">
        <v>0</v>
      </c>
      <c r="P8" s="273"/>
      <c r="Q8" s="276"/>
      <c r="R8" s="276"/>
      <c r="S8" s="276"/>
      <c r="T8" s="276"/>
      <c r="U8" s="278"/>
    </row>
    <row r="9" spans="1:21" ht="12.75" customHeight="1">
      <c r="A9" s="279"/>
      <c r="B9" s="280"/>
      <c r="C9" s="280"/>
      <c r="D9" s="280"/>
      <c r="E9" s="280"/>
      <c r="F9" s="281"/>
      <c r="G9" s="280"/>
      <c r="H9" s="280"/>
      <c r="I9" s="249"/>
      <c r="J9" s="282"/>
      <c r="K9" s="249"/>
      <c r="L9" s="283"/>
      <c r="M9" s="249"/>
      <c r="N9" s="220"/>
      <c r="O9" s="284"/>
      <c r="P9" s="218"/>
      <c r="Q9" s="220"/>
      <c r="R9" s="220"/>
      <c r="S9" s="220"/>
      <c r="T9" s="220"/>
      <c r="U9" s="284"/>
    </row>
    <row r="10" spans="1:21" ht="12.75">
      <c r="A10" s="229"/>
      <c r="B10" s="232"/>
      <c r="C10" s="232"/>
      <c r="D10" s="232"/>
      <c r="E10" s="232"/>
      <c r="F10" s="281"/>
      <c r="G10" s="232"/>
      <c r="H10" s="232"/>
      <c r="I10" s="218"/>
      <c r="J10" s="285"/>
      <c r="K10" s="218"/>
      <c r="L10" s="283"/>
      <c r="M10" s="218"/>
      <c r="N10" s="220"/>
      <c r="O10" s="284"/>
      <c r="P10" s="218"/>
      <c r="Q10" s="220"/>
      <c r="R10" s="220"/>
      <c r="S10" s="220"/>
      <c r="T10" s="220"/>
      <c r="U10" s="284"/>
    </row>
    <row r="11" spans="1:21" ht="12.75">
      <c r="A11" s="229"/>
      <c r="B11" s="232"/>
      <c r="C11" s="232"/>
      <c r="D11" s="232"/>
      <c r="E11" s="232"/>
      <c r="F11" s="281"/>
      <c r="G11" s="232"/>
      <c r="H11" s="232"/>
      <c r="I11" s="218"/>
      <c r="J11" s="285"/>
      <c r="K11" s="218"/>
      <c r="L11" s="283"/>
      <c r="M11" s="218"/>
      <c r="N11" s="220"/>
      <c r="O11" s="284"/>
      <c r="P11" s="218"/>
      <c r="Q11" s="220"/>
      <c r="R11" s="220"/>
      <c r="S11" s="220"/>
      <c r="T11" s="220"/>
      <c r="U11" s="284"/>
    </row>
    <row r="12" spans="1:21" ht="12.75">
      <c r="A12" s="229"/>
      <c r="B12" s="232"/>
      <c r="C12" s="232"/>
      <c r="D12" s="232"/>
      <c r="E12" s="232"/>
      <c r="F12" s="281"/>
      <c r="G12" s="232"/>
      <c r="H12" s="232"/>
      <c r="I12" s="218"/>
      <c r="J12" s="285"/>
      <c r="K12" s="218"/>
      <c r="L12" s="283"/>
      <c r="M12" s="218"/>
      <c r="N12" s="220"/>
      <c r="O12" s="284"/>
      <c r="P12" s="218"/>
      <c r="Q12" s="220"/>
      <c r="R12" s="220"/>
      <c r="S12" s="220"/>
      <c r="T12" s="220"/>
      <c r="U12" s="284"/>
    </row>
    <row r="13" spans="1:21" ht="12.75">
      <c r="A13" s="229"/>
      <c r="B13" s="211"/>
      <c r="C13" s="229"/>
      <c r="D13" s="219"/>
      <c r="E13" s="219"/>
      <c r="F13" s="281"/>
      <c r="G13" s="229"/>
      <c r="H13" s="229"/>
      <c r="I13" s="219"/>
      <c r="J13" s="286"/>
      <c r="K13" s="219"/>
      <c r="L13" s="283"/>
      <c r="M13" s="209"/>
      <c r="N13" s="220"/>
      <c r="O13" s="284"/>
      <c r="P13" s="218"/>
      <c r="Q13" s="220"/>
      <c r="R13" s="220"/>
      <c r="S13" s="220"/>
      <c r="T13" s="220"/>
      <c r="U13" s="284"/>
    </row>
    <row r="14" spans="1:21" ht="12.75">
      <c r="A14" s="229"/>
      <c r="B14" s="211"/>
      <c r="C14" s="229"/>
      <c r="D14" s="219"/>
      <c r="E14" s="219"/>
      <c r="F14" s="281"/>
      <c r="G14" s="229"/>
      <c r="H14" s="229"/>
      <c r="I14" s="219"/>
      <c r="J14" s="286"/>
      <c r="K14" s="219"/>
      <c r="L14" s="283"/>
      <c r="M14" s="209"/>
      <c r="N14" s="220"/>
      <c r="O14" s="284"/>
      <c r="P14" s="218"/>
      <c r="Q14" s="220"/>
      <c r="R14" s="220"/>
      <c r="S14" s="220"/>
      <c r="T14" s="220"/>
      <c r="U14" s="284"/>
    </row>
    <row r="15" spans="1:21" ht="12.75">
      <c r="A15" s="287"/>
      <c r="B15" s="211"/>
      <c r="C15" s="211"/>
      <c r="D15" s="219"/>
      <c r="E15" s="219"/>
      <c r="F15" s="223"/>
      <c r="G15" s="211"/>
      <c r="H15" s="211"/>
      <c r="I15" s="219"/>
      <c r="J15" s="286"/>
      <c r="K15" s="219"/>
      <c r="L15" s="288"/>
      <c r="M15" s="224"/>
      <c r="N15" s="220"/>
      <c r="O15" s="284"/>
      <c r="P15" s="218"/>
      <c r="Q15" s="220"/>
      <c r="R15" s="220"/>
      <c r="S15" s="220"/>
      <c r="T15" s="220"/>
      <c r="U15" s="284"/>
    </row>
    <row r="16" spans="1:24" ht="12.75">
      <c r="A16" s="287"/>
      <c r="B16" s="211"/>
      <c r="C16" s="211"/>
      <c r="D16" s="223"/>
      <c r="E16" s="223"/>
      <c r="F16" s="223"/>
      <c r="G16" s="211"/>
      <c r="H16" s="211"/>
      <c r="I16" s="223"/>
      <c r="J16" s="289"/>
      <c r="K16" s="223"/>
      <c r="L16" s="290"/>
      <c r="M16" s="291"/>
      <c r="N16" s="220"/>
      <c r="O16" s="284"/>
      <c r="P16" s="218"/>
      <c r="Q16" s="220"/>
      <c r="R16" s="220"/>
      <c r="S16" s="220"/>
      <c r="T16" s="220"/>
      <c r="U16" s="284"/>
      <c r="V16" s="186"/>
      <c r="W16" s="186"/>
      <c r="X16" s="186"/>
    </row>
    <row r="17" spans="1:24" ht="12.75">
      <c r="A17" s="287"/>
      <c r="B17" s="211"/>
      <c r="C17" s="211"/>
      <c r="D17" s="219"/>
      <c r="E17" s="219"/>
      <c r="F17" s="223"/>
      <c r="G17" s="211"/>
      <c r="H17" s="211"/>
      <c r="I17" s="219"/>
      <c r="J17" s="286"/>
      <c r="K17" s="219"/>
      <c r="L17" s="292"/>
      <c r="M17" s="217"/>
      <c r="N17" s="220"/>
      <c r="O17" s="284"/>
      <c r="P17" s="218"/>
      <c r="Q17" s="220"/>
      <c r="R17" s="220"/>
      <c r="S17" s="220"/>
      <c r="T17" s="220"/>
      <c r="U17" s="284"/>
      <c r="V17" s="186"/>
      <c r="W17" s="186"/>
      <c r="X17" s="186"/>
    </row>
    <row r="18" spans="1:24" ht="12.75">
      <c r="A18" s="287"/>
      <c r="B18" s="211"/>
      <c r="C18" s="211"/>
      <c r="D18" s="219"/>
      <c r="E18" s="219"/>
      <c r="F18" s="223"/>
      <c r="G18" s="211"/>
      <c r="H18" s="211"/>
      <c r="I18" s="219"/>
      <c r="J18" s="286"/>
      <c r="K18" s="219"/>
      <c r="L18" s="292"/>
      <c r="M18" s="293"/>
      <c r="N18" s="220"/>
      <c r="O18" s="284"/>
      <c r="P18" s="218"/>
      <c r="Q18" s="220"/>
      <c r="R18" s="220"/>
      <c r="S18" s="220"/>
      <c r="T18" s="220"/>
      <c r="U18" s="284"/>
      <c r="V18" s="186"/>
      <c r="W18" s="186"/>
      <c r="X18" s="186"/>
    </row>
    <row r="19" spans="1:24" ht="12.75">
      <c r="A19" s="287"/>
      <c r="B19" s="211"/>
      <c r="C19" s="211"/>
      <c r="D19" s="219"/>
      <c r="E19" s="219"/>
      <c r="F19" s="223"/>
      <c r="G19" s="211"/>
      <c r="H19" s="211"/>
      <c r="I19" s="219"/>
      <c r="J19" s="286"/>
      <c r="K19" s="219"/>
      <c r="L19" s="292"/>
      <c r="M19" s="293"/>
      <c r="N19" s="220"/>
      <c r="O19" s="284"/>
      <c r="P19" s="218"/>
      <c r="Q19" s="220"/>
      <c r="R19" s="220"/>
      <c r="S19" s="220"/>
      <c r="T19" s="220"/>
      <c r="U19" s="284"/>
      <c r="V19" s="186"/>
      <c r="W19" s="186"/>
      <c r="X19" s="186"/>
    </row>
    <row r="20" spans="1:24" ht="12.75">
      <c r="A20" s="287"/>
      <c r="B20" s="211"/>
      <c r="C20" s="211"/>
      <c r="D20" s="219"/>
      <c r="E20" s="219"/>
      <c r="F20" s="223"/>
      <c r="G20" s="211"/>
      <c r="H20" s="211"/>
      <c r="I20" s="219"/>
      <c r="J20" s="286"/>
      <c r="K20" s="219"/>
      <c r="L20" s="292"/>
      <c r="M20" s="293"/>
      <c r="N20" s="220"/>
      <c r="O20" s="284"/>
      <c r="P20" s="218"/>
      <c r="Q20" s="220"/>
      <c r="R20" s="220"/>
      <c r="S20" s="220"/>
      <c r="T20" s="220"/>
      <c r="U20" s="284"/>
      <c r="V20" s="186"/>
      <c r="W20" s="186"/>
      <c r="X20" s="186"/>
    </row>
    <row r="21" spans="1:24" ht="12.75">
      <c r="A21" s="287"/>
      <c r="B21" s="211"/>
      <c r="C21" s="211"/>
      <c r="D21" s="219"/>
      <c r="E21" s="219"/>
      <c r="F21" s="223"/>
      <c r="G21" s="211"/>
      <c r="H21" s="211"/>
      <c r="I21" s="219"/>
      <c r="J21" s="286"/>
      <c r="K21" s="219"/>
      <c r="L21" s="292"/>
      <c r="M21" s="293"/>
      <c r="N21" s="220"/>
      <c r="O21" s="284"/>
      <c r="P21" s="218"/>
      <c r="Q21" s="220"/>
      <c r="R21" s="220"/>
      <c r="S21" s="220"/>
      <c r="T21" s="220"/>
      <c r="U21" s="284"/>
      <c r="V21" s="186"/>
      <c r="W21" s="186"/>
      <c r="X21" s="186"/>
    </row>
    <row r="22" spans="1:24" ht="12.75">
      <c r="A22" s="287"/>
      <c r="B22" s="211"/>
      <c r="C22" s="211"/>
      <c r="D22" s="219"/>
      <c r="E22" s="219"/>
      <c r="F22" s="223"/>
      <c r="G22" s="211"/>
      <c r="H22" s="211"/>
      <c r="I22" s="219"/>
      <c r="J22" s="286"/>
      <c r="K22" s="219"/>
      <c r="L22" s="292"/>
      <c r="M22" s="293"/>
      <c r="N22" s="220"/>
      <c r="O22" s="284"/>
      <c r="P22" s="218"/>
      <c r="Q22" s="220"/>
      <c r="R22" s="220"/>
      <c r="S22" s="220"/>
      <c r="T22" s="220"/>
      <c r="U22" s="284"/>
      <c r="V22" s="186"/>
      <c r="W22" s="186"/>
      <c r="X22" s="186"/>
    </row>
    <row r="23" spans="1:24" ht="12.75">
      <c r="A23" s="287"/>
      <c r="B23" s="211"/>
      <c r="C23" s="211"/>
      <c r="D23" s="219"/>
      <c r="E23" s="219"/>
      <c r="F23" s="223"/>
      <c r="G23" s="211"/>
      <c r="H23" s="211"/>
      <c r="I23" s="219"/>
      <c r="J23" s="286"/>
      <c r="K23" s="219"/>
      <c r="L23" s="292"/>
      <c r="M23" s="293"/>
      <c r="N23" s="220"/>
      <c r="O23" s="284"/>
      <c r="P23" s="218"/>
      <c r="Q23" s="220"/>
      <c r="R23" s="220"/>
      <c r="S23" s="220"/>
      <c r="T23" s="220"/>
      <c r="U23" s="284"/>
      <c r="V23" s="186"/>
      <c r="W23" s="186"/>
      <c r="X23" s="186"/>
    </row>
    <row r="24" spans="1:24" ht="12.75">
      <c r="A24" s="287"/>
      <c r="B24" s="211"/>
      <c r="C24" s="211"/>
      <c r="D24" s="219"/>
      <c r="E24" s="219"/>
      <c r="F24" s="223"/>
      <c r="G24" s="211"/>
      <c r="H24" s="211"/>
      <c r="I24" s="219"/>
      <c r="J24" s="286"/>
      <c r="K24" s="219"/>
      <c r="L24" s="292"/>
      <c r="M24" s="293"/>
      <c r="N24" s="220"/>
      <c r="O24" s="284"/>
      <c r="P24" s="218"/>
      <c r="Q24" s="220"/>
      <c r="R24" s="220"/>
      <c r="S24" s="220"/>
      <c r="T24" s="220"/>
      <c r="U24" s="284"/>
      <c r="V24" s="186"/>
      <c r="W24" s="186"/>
      <c r="X24" s="186"/>
    </row>
    <row r="25" spans="1:24" ht="12.75">
      <c r="A25" s="287"/>
      <c r="B25" s="211"/>
      <c r="C25" s="211"/>
      <c r="D25" s="219"/>
      <c r="E25" s="219"/>
      <c r="F25" s="223"/>
      <c r="G25" s="211"/>
      <c r="H25" s="211"/>
      <c r="I25" s="219"/>
      <c r="J25" s="286"/>
      <c r="K25" s="219"/>
      <c r="L25" s="292"/>
      <c r="M25" s="293"/>
      <c r="N25" s="220"/>
      <c r="O25" s="284"/>
      <c r="P25" s="218"/>
      <c r="Q25" s="220"/>
      <c r="R25" s="220"/>
      <c r="S25" s="220"/>
      <c r="T25" s="220"/>
      <c r="U25" s="284"/>
      <c r="V25" s="186"/>
      <c r="W25" s="186"/>
      <c r="X25" s="186"/>
    </row>
    <row r="26" spans="1:24" ht="12.75">
      <c r="A26" s="287"/>
      <c r="B26" s="211"/>
      <c r="C26" s="211"/>
      <c r="D26" s="219"/>
      <c r="E26" s="219"/>
      <c r="F26" s="223"/>
      <c r="G26" s="211"/>
      <c r="H26" s="211"/>
      <c r="I26" s="219"/>
      <c r="J26" s="286"/>
      <c r="K26" s="219"/>
      <c r="L26" s="292"/>
      <c r="M26" s="293"/>
      <c r="N26" s="220"/>
      <c r="O26" s="284"/>
      <c r="P26" s="218"/>
      <c r="Q26" s="220"/>
      <c r="R26" s="220"/>
      <c r="S26" s="220"/>
      <c r="T26" s="220"/>
      <c r="U26" s="284"/>
      <c r="V26" s="186"/>
      <c r="W26" s="186"/>
      <c r="X26" s="186"/>
    </row>
    <row r="27" spans="1:24" ht="12.75">
      <c r="A27" s="294"/>
      <c r="B27" s="295"/>
      <c r="C27" s="295"/>
      <c r="D27" s="221"/>
      <c r="E27" s="219"/>
      <c r="F27" s="296"/>
      <c r="G27" s="295"/>
      <c r="H27" s="295"/>
      <c r="I27" s="219"/>
      <c r="J27" s="286"/>
      <c r="K27" s="219"/>
      <c r="L27" s="292"/>
      <c r="M27" s="297"/>
      <c r="N27" s="220"/>
      <c r="O27" s="298"/>
      <c r="P27" s="218"/>
      <c r="Q27" s="220"/>
      <c r="R27" s="220"/>
      <c r="S27" s="220"/>
      <c r="T27" s="220"/>
      <c r="U27" s="284"/>
      <c r="V27" s="186"/>
      <c r="W27" s="186"/>
      <c r="X27" s="186"/>
    </row>
    <row r="28" spans="1:24" ht="12.75">
      <c r="A28" s="294"/>
      <c r="B28" s="295"/>
      <c r="C28" s="295"/>
      <c r="D28" s="221"/>
      <c r="E28" s="219"/>
      <c r="F28" s="296"/>
      <c r="G28" s="295"/>
      <c r="H28" s="295"/>
      <c r="I28" s="219"/>
      <c r="J28" s="286"/>
      <c r="K28" s="219"/>
      <c r="L28" s="292"/>
      <c r="M28" s="297"/>
      <c r="N28" s="220"/>
      <c r="O28" s="298"/>
      <c r="P28" s="218"/>
      <c r="Q28" s="220"/>
      <c r="R28" s="220"/>
      <c r="S28" s="220"/>
      <c r="T28" s="220"/>
      <c r="U28" s="284"/>
      <c r="V28" s="186"/>
      <c r="W28" s="186"/>
      <c r="X28" s="186"/>
    </row>
    <row r="29" spans="1:24" ht="12.75">
      <c r="A29" s="294"/>
      <c r="B29" s="295"/>
      <c r="C29" s="295"/>
      <c r="D29" s="221"/>
      <c r="E29" s="221"/>
      <c r="F29" s="296"/>
      <c r="G29" s="295"/>
      <c r="H29" s="295"/>
      <c r="I29" s="219"/>
      <c r="J29" s="219"/>
      <c r="K29" s="221"/>
      <c r="L29" s="292"/>
      <c r="M29" s="217"/>
      <c r="N29" s="220"/>
      <c r="O29" s="298"/>
      <c r="P29" s="218"/>
      <c r="Q29" s="220"/>
      <c r="R29" s="220"/>
      <c r="S29" s="220"/>
      <c r="T29" s="220"/>
      <c r="U29" s="284"/>
      <c r="V29" s="186"/>
      <c r="W29" s="186"/>
      <c r="X29" s="186"/>
    </row>
    <row r="30" spans="1:24" ht="12.75">
      <c r="A30" s="294"/>
      <c r="B30" s="295"/>
      <c r="C30" s="295"/>
      <c r="D30" s="221"/>
      <c r="E30" s="221"/>
      <c r="F30" s="296"/>
      <c r="G30" s="295"/>
      <c r="H30" s="295"/>
      <c r="I30" s="286"/>
      <c r="J30" s="286"/>
      <c r="K30" s="221"/>
      <c r="L30" s="292"/>
      <c r="M30" s="293"/>
      <c r="N30" s="220"/>
      <c r="O30" s="298"/>
      <c r="P30" s="218"/>
      <c r="Q30" s="220"/>
      <c r="R30" s="220"/>
      <c r="S30" s="220"/>
      <c r="T30" s="220"/>
      <c r="U30" s="284"/>
      <c r="V30" s="186"/>
      <c r="W30" s="186"/>
      <c r="X30" s="186"/>
    </row>
    <row r="31" spans="1:24" ht="12.75">
      <c r="A31" s="294"/>
      <c r="B31" s="295"/>
      <c r="C31" s="295"/>
      <c r="D31" s="221"/>
      <c r="E31" s="221"/>
      <c r="F31" s="296"/>
      <c r="G31" s="295"/>
      <c r="H31" s="295"/>
      <c r="I31" s="299"/>
      <c r="J31" s="299"/>
      <c r="K31" s="221"/>
      <c r="L31" s="300"/>
      <c r="M31" s="301"/>
      <c r="N31" s="220"/>
      <c r="O31" s="298"/>
      <c r="P31" s="218"/>
      <c r="Q31" s="220"/>
      <c r="R31" s="220"/>
      <c r="S31" s="220"/>
      <c r="T31" s="220"/>
      <c r="U31" s="284"/>
      <c r="V31" s="186"/>
      <c r="W31" s="186"/>
      <c r="X31" s="186"/>
    </row>
    <row r="32" spans="1:24" ht="12.75">
      <c r="A32" s="294"/>
      <c r="B32" s="295"/>
      <c r="C32" s="295"/>
      <c r="D32" s="221"/>
      <c r="E32" s="221"/>
      <c r="F32" s="296"/>
      <c r="G32" s="295"/>
      <c r="H32" s="295"/>
      <c r="I32" s="299"/>
      <c r="J32" s="299"/>
      <c r="K32" s="221"/>
      <c r="L32" s="300"/>
      <c r="M32" s="301"/>
      <c r="N32" s="220"/>
      <c r="O32" s="298"/>
      <c r="P32" s="218"/>
      <c r="Q32" s="220"/>
      <c r="R32" s="220"/>
      <c r="S32" s="220"/>
      <c r="T32" s="220"/>
      <c r="U32" s="284"/>
      <c r="V32" s="186"/>
      <c r="W32" s="186"/>
      <c r="X32" s="186"/>
    </row>
    <row r="33" spans="1:24" ht="12.75">
      <c r="A33" s="302"/>
      <c r="B33" s="303"/>
      <c r="C33" s="303"/>
      <c r="D33" s="221"/>
      <c r="E33" s="221"/>
      <c r="F33" s="296"/>
      <c r="G33" s="303"/>
      <c r="H33" s="303"/>
      <c r="I33" s="219"/>
      <c r="J33" s="219"/>
      <c r="K33" s="221"/>
      <c r="L33" s="292"/>
      <c r="M33" s="217"/>
      <c r="N33" s="220"/>
      <c r="O33" s="298"/>
      <c r="P33" s="218"/>
      <c r="Q33" s="220"/>
      <c r="R33" s="220"/>
      <c r="S33" s="220"/>
      <c r="T33" s="220"/>
      <c r="U33" s="284"/>
      <c r="V33" s="186"/>
      <c r="W33" s="186"/>
      <c r="X33" s="186"/>
    </row>
    <row r="34" spans="1:24" ht="12.75">
      <c r="A34" s="294"/>
      <c r="B34" s="295"/>
      <c r="C34" s="295"/>
      <c r="D34" s="219"/>
      <c r="E34" s="219"/>
      <c r="F34" s="296"/>
      <c r="G34" s="295"/>
      <c r="H34" s="295"/>
      <c r="I34" s="221"/>
      <c r="J34" s="286"/>
      <c r="K34" s="219"/>
      <c r="L34" s="292"/>
      <c r="M34" s="217"/>
      <c r="N34" s="220"/>
      <c r="O34" s="284"/>
      <c r="P34" s="218"/>
      <c r="Q34" s="220"/>
      <c r="R34" s="220"/>
      <c r="S34" s="220"/>
      <c r="T34" s="220"/>
      <c r="U34" s="284"/>
      <c r="V34" s="186"/>
      <c r="W34" s="186"/>
      <c r="X34" s="186"/>
    </row>
    <row r="35" spans="1:24" ht="12.75">
      <c r="A35" s="304"/>
      <c r="B35" s="237"/>
      <c r="C35" s="237"/>
      <c r="D35" s="240"/>
      <c r="E35" s="240"/>
      <c r="F35" s="296"/>
      <c r="G35" s="237"/>
      <c r="H35" s="237"/>
      <c r="I35" s="240"/>
      <c r="J35" s="305"/>
      <c r="K35" s="240"/>
      <c r="L35" s="306"/>
      <c r="M35" s="238"/>
      <c r="N35" s="220"/>
      <c r="O35" s="284"/>
      <c r="P35" s="218"/>
      <c r="Q35" s="220"/>
      <c r="R35" s="220"/>
      <c r="S35" s="220"/>
      <c r="T35" s="220"/>
      <c r="U35" s="284"/>
      <c r="V35" s="186"/>
      <c r="W35" s="186"/>
      <c r="X35" s="186"/>
    </row>
    <row r="36" spans="1:24" ht="12.75">
      <c r="A36" s="209"/>
      <c r="B36" s="211"/>
      <c r="C36" s="209"/>
      <c r="D36" s="219"/>
      <c r="E36" s="219"/>
      <c r="F36" s="296"/>
      <c r="G36" s="209"/>
      <c r="H36" s="209"/>
      <c r="I36" s="219"/>
      <c r="J36" s="286"/>
      <c r="K36" s="219"/>
      <c r="L36" s="307"/>
      <c r="M36" s="228"/>
      <c r="N36" s="220"/>
      <c r="O36" s="284"/>
      <c r="P36" s="218"/>
      <c r="Q36" s="220"/>
      <c r="R36" s="220"/>
      <c r="S36" s="220"/>
      <c r="T36" s="220"/>
      <c r="U36" s="284"/>
      <c r="V36" s="186"/>
      <c r="W36" s="186"/>
      <c r="X36" s="186"/>
    </row>
    <row r="37" spans="1:24" ht="12.75">
      <c r="A37" s="287"/>
      <c r="B37" s="211"/>
      <c r="C37" s="211"/>
      <c r="D37" s="219"/>
      <c r="E37" s="219"/>
      <c r="F37" s="296"/>
      <c r="G37" s="211"/>
      <c r="H37" s="211"/>
      <c r="I37" s="219"/>
      <c r="J37" s="286"/>
      <c r="K37" s="219"/>
      <c r="L37" s="292"/>
      <c r="M37" s="217"/>
      <c r="N37" s="220"/>
      <c r="O37" s="284"/>
      <c r="P37" s="218"/>
      <c r="Q37" s="220"/>
      <c r="R37" s="220"/>
      <c r="S37" s="220"/>
      <c r="T37" s="220"/>
      <c r="U37" s="284"/>
      <c r="V37" s="186"/>
      <c r="W37" s="186"/>
      <c r="X37" s="186"/>
    </row>
    <row r="38" spans="1:24" ht="12.75">
      <c r="A38" s="294"/>
      <c r="B38" s="295"/>
      <c r="C38" s="295"/>
      <c r="D38" s="219"/>
      <c r="E38" s="219"/>
      <c r="F38" s="296"/>
      <c r="G38" s="295"/>
      <c r="H38" s="295"/>
      <c r="I38" s="219"/>
      <c r="J38" s="286"/>
      <c r="K38" s="219"/>
      <c r="L38" s="292"/>
      <c r="M38" s="217"/>
      <c r="N38" s="220"/>
      <c r="O38" s="284"/>
      <c r="P38" s="218"/>
      <c r="Q38" s="220"/>
      <c r="R38" s="220"/>
      <c r="S38" s="220"/>
      <c r="T38" s="220"/>
      <c r="U38" s="284"/>
      <c r="V38" s="186"/>
      <c r="W38" s="186"/>
      <c r="X38" s="186"/>
    </row>
    <row r="39" spans="1:24" ht="12.75">
      <c r="A39" s="294"/>
      <c r="B39" s="295"/>
      <c r="C39" s="295"/>
      <c r="D39" s="221"/>
      <c r="E39" s="221"/>
      <c r="F39" s="296"/>
      <c r="G39" s="295"/>
      <c r="H39" s="295"/>
      <c r="I39" s="219"/>
      <c r="J39" s="286"/>
      <c r="K39" s="221"/>
      <c r="L39" s="292"/>
      <c r="M39" s="217"/>
      <c r="N39" s="220"/>
      <c r="O39" s="298"/>
      <c r="P39" s="218"/>
      <c r="Q39" s="220"/>
      <c r="R39" s="220"/>
      <c r="S39" s="220"/>
      <c r="T39" s="220"/>
      <c r="U39" s="284"/>
      <c r="V39" s="186"/>
      <c r="W39" s="186"/>
      <c r="X39" s="186"/>
    </row>
    <row r="40" spans="1:24" ht="12.75">
      <c r="A40" s="287"/>
      <c r="B40" s="211"/>
      <c r="C40" s="211"/>
      <c r="D40" s="219"/>
      <c r="E40" s="219"/>
      <c r="F40" s="308"/>
      <c r="G40" s="211"/>
      <c r="H40" s="211"/>
      <c r="I40" s="219"/>
      <c r="J40" s="286"/>
      <c r="K40" s="219"/>
      <c r="L40" s="309"/>
      <c r="M40" s="223"/>
      <c r="N40" s="220"/>
      <c r="O40" s="284"/>
      <c r="P40" s="218"/>
      <c r="Q40" s="220"/>
      <c r="R40" s="220"/>
      <c r="S40" s="220"/>
      <c r="T40" s="220"/>
      <c r="U40" s="284"/>
      <c r="V40" s="186"/>
      <c r="W40" s="186"/>
      <c r="X40" s="186"/>
    </row>
    <row r="41" spans="1:24" ht="12.75">
      <c r="A41" s="229"/>
      <c r="B41" s="232"/>
      <c r="C41" s="232"/>
      <c r="D41" s="232"/>
      <c r="E41" s="232"/>
      <c r="F41" s="232"/>
      <c r="G41" s="232"/>
      <c r="H41" s="232"/>
      <c r="I41" s="218"/>
      <c r="J41" s="285"/>
      <c r="K41" s="218"/>
      <c r="L41" s="310"/>
      <c r="M41" s="218"/>
      <c r="N41" s="220"/>
      <c r="O41" s="284"/>
      <c r="P41" s="218"/>
      <c r="Q41" s="220"/>
      <c r="R41" s="220"/>
      <c r="S41" s="220"/>
      <c r="T41" s="220"/>
      <c r="U41" s="284"/>
      <c r="V41" s="186"/>
      <c r="W41" s="186"/>
      <c r="X41" s="186"/>
    </row>
    <row r="42" spans="1:24" ht="12.75">
      <c r="A42" s="229" t="s">
        <v>149</v>
      </c>
      <c r="B42" s="211"/>
      <c r="C42" s="229"/>
      <c r="D42" s="229"/>
      <c r="E42" s="229"/>
      <c r="F42" s="229"/>
      <c r="G42" s="229"/>
      <c r="H42" s="229"/>
      <c r="I42" s="273"/>
      <c r="J42" s="311"/>
      <c r="K42" s="273"/>
      <c r="L42" s="312"/>
      <c r="M42" s="273"/>
      <c r="N42" s="276"/>
      <c r="O42" s="277">
        <f>(O8+SUM(O10:O40))*-1</f>
        <v>0</v>
      </c>
      <c r="P42" s="313"/>
      <c r="Q42" s="276"/>
      <c r="R42" s="276"/>
      <c r="S42" s="276"/>
      <c r="T42" s="276"/>
      <c r="U42" s="278"/>
      <c r="V42" s="186"/>
      <c r="W42" s="186"/>
      <c r="X42" s="186"/>
    </row>
    <row r="43" spans="1:21" ht="24.75" customHeight="1">
      <c r="A43" s="397" t="s">
        <v>155</v>
      </c>
      <c r="B43" s="398"/>
      <c r="C43" s="398"/>
      <c r="D43" s="398"/>
      <c r="E43" s="398"/>
      <c r="F43" s="398"/>
      <c r="G43" s="398"/>
      <c r="H43" s="398"/>
      <c r="I43" s="398"/>
      <c r="J43" s="398"/>
      <c r="K43" s="398"/>
      <c r="L43" s="398"/>
      <c r="M43" s="398"/>
      <c r="N43" s="398"/>
      <c r="O43" s="398"/>
      <c r="P43" s="398"/>
      <c r="Q43" s="398"/>
      <c r="R43" s="398"/>
      <c r="S43" s="398"/>
      <c r="T43" s="398"/>
      <c r="U43" s="398"/>
    </row>
    <row r="44" spans="14:21" ht="12.75">
      <c r="N44" s="314"/>
      <c r="O44" s="314"/>
      <c r="Q44" s="314"/>
      <c r="R44" s="314"/>
      <c r="S44" s="314"/>
      <c r="T44" s="314"/>
      <c r="U44" s="314"/>
    </row>
    <row r="45" spans="14:21" ht="12.75">
      <c r="N45" s="314"/>
      <c r="O45" s="314"/>
      <c r="Q45" s="314"/>
      <c r="R45" s="314"/>
      <c r="S45" s="314"/>
      <c r="T45" s="314"/>
      <c r="U45" s="314"/>
    </row>
    <row r="46" spans="14:21" ht="12.75">
      <c r="N46" s="314"/>
      <c r="O46" s="314"/>
      <c r="Q46" s="314"/>
      <c r="R46" s="314"/>
      <c r="S46" s="314"/>
      <c r="T46" s="314"/>
      <c r="U46" s="314"/>
    </row>
    <row r="47" spans="14:21" ht="12.75">
      <c r="N47" s="314"/>
      <c r="O47" s="314"/>
      <c r="Q47" s="314"/>
      <c r="R47" s="314"/>
      <c r="S47" s="314"/>
      <c r="T47" s="314"/>
      <c r="U47" s="314"/>
    </row>
    <row r="48" spans="14:21" ht="12.75">
      <c r="N48" s="314"/>
      <c r="O48" s="314"/>
      <c r="Q48" s="314"/>
      <c r="R48" s="314"/>
      <c r="S48" s="314"/>
      <c r="T48" s="314"/>
      <c r="U48" s="314"/>
    </row>
    <row r="49" spans="14:21" ht="12.75">
      <c r="N49" s="314"/>
      <c r="O49" s="314"/>
      <c r="Q49" s="314"/>
      <c r="R49" s="314"/>
      <c r="S49" s="314"/>
      <c r="T49" s="314"/>
      <c r="U49" s="314"/>
    </row>
    <row r="50" spans="14:21" ht="12.75">
      <c r="N50" s="314"/>
      <c r="O50" s="314"/>
      <c r="Q50" s="314"/>
      <c r="R50" s="314"/>
      <c r="S50" s="314"/>
      <c r="T50" s="314"/>
      <c r="U50" s="314"/>
    </row>
    <row r="51" spans="14:21" ht="12.75">
      <c r="N51" s="314"/>
      <c r="O51" s="314"/>
      <c r="Q51" s="314"/>
      <c r="R51" s="314"/>
      <c r="S51" s="314"/>
      <c r="T51" s="314"/>
      <c r="U51" s="314"/>
    </row>
    <row r="52" spans="14:21" ht="12.75">
      <c r="N52" s="314"/>
      <c r="O52" s="314"/>
      <c r="Q52" s="314"/>
      <c r="R52" s="314"/>
      <c r="S52" s="314"/>
      <c r="T52" s="314"/>
      <c r="U52" s="314"/>
    </row>
    <row r="53" spans="14:21" ht="12.75">
      <c r="N53" s="314"/>
      <c r="O53" s="314"/>
      <c r="Q53" s="314"/>
      <c r="R53" s="314"/>
      <c r="S53" s="314"/>
      <c r="T53" s="314"/>
      <c r="U53" s="314"/>
    </row>
    <row r="54" spans="14:21" ht="12.75">
      <c r="N54" s="314"/>
      <c r="O54" s="314"/>
      <c r="Q54" s="314"/>
      <c r="R54" s="314"/>
      <c r="S54" s="314"/>
      <c r="T54" s="314"/>
      <c r="U54" s="314"/>
    </row>
    <row r="55" spans="14:21" ht="12.75">
      <c r="N55" s="314"/>
      <c r="O55" s="314"/>
      <c r="Q55" s="314"/>
      <c r="R55" s="314"/>
      <c r="S55" s="314"/>
      <c r="T55" s="314"/>
      <c r="U55" s="314"/>
    </row>
    <row r="56" spans="14:21" ht="12.75">
      <c r="N56" s="314"/>
      <c r="O56" s="314"/>
      <c r="Q56" s="314"/>
      <c r="R56" s="314"/>
      <c r="S56" s="314"/>
      <c r="T56" s="314"/>
      <c r="U56" s="314"/>
    </row>
    <row r="57" spans="14:21" ht="12.75">
      <c r="N57" s="314"/>
      <c r="O57" s="314"/>
      <c r="Q57" s="314"/>
      <c r="R57" s="314"/>
      <c r="S57" s="314"/>
      <c r="T57" s="314"/>
      <c r="U57" s="314"/>
    </row>
    <row r="58" spans="14:21" ht="12.75">
      <c r="N58" s="314"/>
      <c r="O58" s="314"/>
      <c r="Q58" s="314"/>
      <c r="R58" s="314"/>
      <c r="S58" s="314"/>
      <c r="T58" s="314"/>
      <c r="U58" s="314"/>
    </row>
    <row r="59" spans="14:21" ht="12.75">
      <c r="N59" s="314"/>
      <c r="O59" s="314"/>
      <c r="Q59" s="314"/>
      <c r="R59" s="314"/>
      <c r="S59" s="314"/>
      <c r="T59" s="314"/>
      <c r="U59" s="314"/>
    </row>
    <row r="60" spans="14:21" ht="12.75">
      <c r="N60" s="314"/>
      <c r="O60" s="314"/>
      <c r="Q60" s="314"/>
      <c r="R60" s="314"/>
      <c r="S60" s="314"/>
      <c r="T60" s="314"/>
      <c r="U60" s="314"/>
    </row>
    <row r="61" spans="14:21" ht="12.75">
      <c r="N61" s="314"/>
      <c r="O61" s="314"/>
      <c r="Q61" s="314"/>
      <c r="R61" s="314"/>
      <c r="S61" s="314"/>
      <c r="T61" s="314"/>
      <c r="U61" s="314"/>
    </row>
    <row r="62" spans="14:21" ht="12.75">
      <c r="N62" s="314"/>
      <c r="O62" s="314"/>
      <c r="Q62" s="314"/>
      <c r="R62" s="314"/>
      <c r="S62" s="314"/>
      <c r="T62" s="314"/>
      <c r="U62" s="314"/>
    </row>
    <row r="63" spans="14:21" ht="12.75">
      <c r="N63" s="314"/>
      <c r="O63" s="314"/>
      <c r="Q63" s="314"/>
      <c r="R63" s="314"/>
      <c r="S63" s="314"/>
      <c r="T63" s="314"/>
      <c r="U63" s="314"/>
    </row>
    <row r="64" spans="14:21" ht="12.75">
      <c r="N64" s="314"/>
      <c r="O64" s="314"/>
      <c r="Q64" s="314"/>
      <c r="R64" s="314"/>
      <c r="S64" s="314"/>
      <c r="T64" s="314"/>
      <c r="U64" s="314"/>
    </row>
    <row r="65" spans="14:21" ht="12.75">
      <c r="N65" s="314"/>
      <c r="O65" s="314"/>
      <c r="Q65" s="314"/>
      <c r="R65" s="314"/>
      <c r="S65" s="314"/>
      <c r="T65" s="314"/>
      <c r="U65" s="314"/>
    </row>
    <row r="66" spans="14:21" ht="12.75">
      <c r="N66" s="314"/>
      <c r="O66" s="314"/>
      <c r="Q66" s="314"/>
      <c r="R66" s="314"/>
      <c r="S66" s="314"/>
      <c r="T66" s="314"/>
      <c r="U66" s="314"/>
    </row>
    <row r="67" spans="14:21" ht="12.75">
      <c r="N67" s="314"/>
      <c r="O67" s="314"/>
      <c r="Q67" s="314"/>
      <c r="R67" s="314"/>
      <c r="S67" s="314"/>
      <c r="T67" s="314"/>
      <c r="U67" s="314"/>
    </row>
    <row r="68" spans="14:21" ht="12.75">
      <c r="N68" s="314"/>
      <c r="O68" s="314"/>
      <c r="Q68" s="314"/>
      <c r="R68" s="314"/>
      <c r="S68" s="314"/>
      <c r="T68" s="314"/>
      <c r="U68" s="314"/>
    </row>
    <row r="69" spans="14:21" ht="12.75">
      <c r="N69" s="314"/>
      <c r="O69" s="314"/>
      <c r="Q69" s="314"/>
      <c r="R69" s="314"/>
      <c r="S69" s="314"/>
      <c r="T69" s="314"/>
      <c r="U69" s="314"/>
    </row>
    <row r="70" spans="14:21" ht="12.75">
      <c r="N70" s="314"/>
      <c r="O70" s="314"/>
      <c r="Q70" s="314"/>
      <c r="R70" s="314"/>
      <c r="S70" s="314"/>
      <c r="T70" s="314"/>
      <c r="U70" s="314"/>
    </row>
    <row r="71" spans="14:21" ht="12.75">
      <c r="N71" s="314"/>
      <c r="O71" s="314"/>
      <c r="Q71" s="314"/>
      <c r="R71" s="314"/>
      <c r="S71" s="314"/>
      <c r="T71" s="314"/>
      <c r="U71" s="314"/>
    </row>
    <row r="72" spans="14:21" ht="12.75">
      <c r="N72" s="314"/>
      <c r="O72" s="314"/>
      <c r="Q72" s="314"/>
      <c r="R72" s="314"/>
      <c r="S72" s="314"/>
      <c r="T72" s="314"/>
      <c r="U72" s="314"/>
    </row>
    <row r="73" spans="14:21" ht="12.75">
      <c r="N73" s="314"/>
      <c r="O73" s="314"/>
      <c r="Q73" s="314"/>
      <c r="R73" s="314"/>
      <c r="S73" s="314"/>
      <c r="T73" s="314"/>
      <c r="U73" s="314"/>
    </row>
    <row r="74" spans="14:21" ht="12.75">
      <c r="N74" s="314"/>
      <c r="O74" s="314"/>
      <c r="Q74" s="314"/>
      <c r="R74" s="314"/>
      <c r="S74" s="314"/>
      <c r="T74" s="314"/>
      <c r="U74" s="314"/>
    </row>
    <row r="75" spans="14:21" ht="12.75">
      <c r="N75" s="314"/>
      <c r="O75" s="314"/>
      <c r="Q75" s="314"/>
      <c r="R75" s="314"/>
      <c r="S75" s="314"/>
      <c r="T75" s="314"/>
      <c r="U75" s="314"/>
    </row>
    <row r="76" spans="14:21" ht="12.75">
      <c r="N76" s="314"/>
      <c r="O76" s="314"/>
      <c r="Q76" s="314"/>
      <c r="R76" s="314"/>
      <c r="S76" s="314"/>
      <c r="T76" s="314"/>
      <c r="U76" s="314"/>
    </row>
    <row r="77" spans="14:21" ht="12.75">
      <c r="N77" s="314"/>
      <c r="O77" s="314"/>
      <c r="Q77" s="314"/>
      <c r="R77" s="314"/>
      <c r="S77" s="314"/>
      <c r="T77" s="314"/>
      <c r="U77" s="314"/>
    </row>
    <row r="78" spans="14:21" ht="12.75">
      <c r="N78" s="314"/>
      <c r="O78" s="314"/>
      <c r="Q78" s="314"/>
      <c r="R78" s="314"/>
      <c r="S78" s="314"/>
      <c r="T78" s="314"/>
      <c r="U78" s="314"/>
    </row>
    <row r="79" spans="14:21" ht="12.75">
      <c r="N79" s="314"/>
      <c r="O79" s="314"/>
      <c r="Q79" s="314"/>
      <c r="R79" s="314"/>
      <c r="S79" s="314"/>
      <c r="T79" s="314"/>
      <c r="U79" s="314"/>
    </row>
    <row r="80" spans="14:21" ht="12.75">
      <c r="N80" s="314"/>
      <c r="O80" s="314"/>
      <c r="Q80" s="314"/>
      <c r="R80" s="314"/>
      <c r="S80" s="314"/>
      <c r="T80" s="314"/>
      <c r="U80" s="314"/>
    </row>
    <row r="81" spans="14:21" ht="12.75">
      <c r="N81" s="314"/>
      <c r="O81" s="314"/>
      <c r="Q81" s="314"/>
      <c r="R81" s="314"/>
      <c r="S81" s="314"/>
      <c r="T81" s="314"/>
      <c r="U81" s="314"/>
    </row>
    <row r="82" spans="14:21" ht="12.75">
      <c r="N82" s="314"/>
      <c r="O82" s="314"/>
      <c r="Q82" s="314"/>
      <c r="R82" s="314"/>
      <c r="S82" s="314"/>
      <c r="T82" s="314"/>
      <c r="U82" s="314"/>
    </row>
    <row r="83" spans="14:21" ht="12.75">
      <c r="N83" s="314"/>
      <c r="O83" s="314"/>
      <c r="Q83" s="314"/>
      <c r="R83" s="314"/>
      <c r="S83" s="314"/>
      <c r="T83" s="314"/>
      <c r="U83" s="314"/>
    </row>
    <row r="84" spans="14:21" ht="12.75">
      <c r="N84" s="314"/>
      <c r="O84" s="314"/>
      <c r="Q84" s="314"/>
      <c r="R84" s="314"/>
      <c r="S84" s="314"/>
      <c r="T84" s="314"/>
      <c r="U84" s="314"/>
    </row>
    <row r="85" spans="14:21" ht="12.75">
      <c r="N85" s="314"/>
      <c r="O85" s="314"/>
      <c r="Q85" s="314"/>
      <c r="R85" s="314"/>
      <c r="S85" s="314"/>
      <c r="T85" s="314"/>
      <c r="U85" s="314"/>
    </row>
    <row r="86" spans="14:21" ht="12.75">
      <c r="N86" s="314"/>
      <c r="O86" s="314"/>
      <c r="Q86" s="314"/>
      <c r="R86" s="314"/>
      <c r="S86" s="314"/>
      <c r="T86" s="314"/>
      <c r="U86" s="314"/>
    </row>
    <row r="87" spans="14:21" ht="12.75">
      <c r="N87" s="314"/>
      <c r="O87" s="314"/>
      <c r="Q87" s="314"/>
      <c r="R87" s="314"/>
      <c r="S87" s="314"/>
      <c r="T87" s="314"/>
      <c r="U87" s="314"/>
    </row>
    <row r="88" spans="14:21" ht="12.75">
      <c r="N88" s="314"/>
      <c r="O88" s="314"/>
      <c r="Q88" s="314"/>
      <c r="R88" s="314"/>
      <c r="S88" s="314"/>
      <c r="T88" s="314"/>
      <c r="U88" s="314"/>
    </row>
    <row r="89" spans="14:21" ht="12.75">
      <c r="N89" s="314"/>
      <c r="O89" s="314"/>
      <c r="Q89" s="314"/>
      <c r="R89" s="314"/>
      <c r="S89" s="314"/>
      <c r="T89" s="314"/>
      <c r="U89" s="314"/>
    </row>
    <row r="90" spans="14:21" ht="12.75">
      <c r="N90" s="314"/>
      <c r="O90" s="314"/>
      <c r="Q90" s="314"/>
      <c r="R90" s="314"/>
      <c r="S90" s="314"/>
      <c r="T90" s="314"/>
      <c r="U90" s="314"/>
    </row>
    <row r="91" spans="14:21" ht="12.75">
      <c r="N91" s="314"/>
      <c r="O91" s="314"/>
      <c r="Q91" s="314"/>
      <c r="R91" s="314"/>
      <c r="S91" s="314"/>
      <c r="T91" s="314"/>
      <c r="U91" s="314"/>
    </row>
    <row r="92" spans="14:21" ht="12.75">
      <c r="N92" s="314"/>
      <c r="O92" s="314"/>
      <c r="Q92" s="314"/>
      <c r="R92" s="314"/>
      <c r="S92" s="314"/>
      <c r="T92" s="314"/>
      <c r="U92" s="314"/>
    </row>
    <row r="93" spans="14:21" ht="12.75">
      <c r="N93" s="314"/>
      <c r="O93" s="314"/>
      <c r="Q93" s="314"/>
      <c r="R93" s="314"/>
      <c r="S93" s="314"/>
      <c r="T93" s="314"/>
      <c r="U93" s="314"/>
    </row>
    <row r="94" spans="14:21" ht="12.75">
      <c r="N94" s="314"/>
      <c r="O94" s="314"/>
      <c r="Q94" s="314"/>
      <c r="R94" s="314"/>
      <c r="S94" s="314"/>
      <c r="T94" s="314"/>
      <c r="U94" s="314"/>
    </row>
    <row r="95" spans="14:21" ht="12.75">
      <c r="N95" s="314"/>
      <c r="O95" s="314"/>
      <c r="Q95" s="314"/>
      <c r="R95" s="314"/>
      <c r="S95" s="314"/>
      <c r="T95" s="314"/>
      <c r="U95" s="314"/>
    </row>
    <row r="96" spans="14:21" ht="12.75">
      <c r="N96" s="314"/>
      <c r="O96" s="314"/>
      <c r="Q96" s="314"/>
      <c r="R96" s="314"/>
      <c r="S96" s="314"/>
      <c r="T96" s="314"/>
      <c r="U96" s="314"/>
    </row>
    <row r="97" spans="14:21" ht="12.75">
      <c r="N97" s="314"/>
      <c r="O97" s="314"/>
      <c r="Q97" s="314"/>
      <c r="R97" s="314"/>
      <c r="S97" s="314"/>
      <c r="T97" s="314"/>
      <c r="U97" s="314"/>
    </row>
    <row r="98" spans="14:21" ht="12.75">
      <c r="N98" s="314"/>
      <c r="O98" s="314"/>
      <c r="Q98" s="314"/>
      <c r="R98" s="314"/>
      <c r="S98" s="314"/>
      <c r="T98" s="314"/>
      <c r="U98" s="314"/>
    </row>
    <row r="99" spans="14:21" ht="12.75">
      <c r="N99" s="314"/>
      <c r="O99" s="314"/>
      <c r="Q99" s="314"/>
      <c r="R99" s="314"/>
      <c r="S99" s="314"/>
      <c r="T99" s="314"/>
      <c r="U99" s="314"/>
    </row>
    <row r="100" spans="14:21" ht="12.75">
      <c r="N100" s="314"/>
      <c r="O100" s="314"/>
      <c r="Q100" s="314"/>
      <c r="R100" s="314"/>
      <c r="S100" s="314"/>
      <c r="T100" s="314"/>
      <c r="U100" s="314"/>
    </row>
    <row r="101" spans="14:21" ht="12.75">
      <c r="N101" s="314"/>
      <c r="O101" s="314"/>
      <c r="Q101" s="314"/>
      <c r="R101" s="314"/>
      <c r="S101" s="314"/>
      <c r="T101" s="314"/>
      <c r="U101" s="314"/>
    </row>
    <row r="102" spans="14:21" ht="12.75">
      <c r="N102" s="314"/>
      <c r="O102" s="314"/>
      <c r="Q102" s="314"/>
      <c r="R102" s="314"/>
      <c r="S102" s="314"/>
      <c r="T102" s="314"/>
      <c r="U102" s="314"/>
    </row>
    <row r="103" spans="14:21" ht="12.75">
      <c r="N103" s="314"/>
      <c r="O103" s="314"/>
      <c r="Q103" s="314"/>
      <c r="R103" s="314"/>
      <c r="S103" s="314"/>
      <c r="T103" s="314"/>
      <c r="U103" s="314"/>
    </row>
    <row r="104" spans="14:21" ht="12.75">
      <c r="N104" s="314"/>
      <c r="O104" s="314"/>
      <c r="Q104" s="314"/>
      <c r="R104" s="314"/>
      <c r="S104" s="314"/>
      <c r="T104" s="314"/>
      <c r="U104" s="314"/>
    </row>
    <row r="105" spans="14:21" ht="12.75">
      <c r="N105" s="314"/>
      <c r="O105" s="314"/>
      <c r="Q105" s="314"/>
      <c r="R105" s="314"/>
      <c r="S105" s="314"/>
      <c r="T105" s="314"/>
      <c r="U105" s="314"/>
    </row>
    <row r="106" spans="14:21" ht="12.75">
      <c r="N106" s="314"/>
      <c r="O106" s="314"/>
      <c r="Q106" s="314"/>
      <c r="R106" s="314"/>
      <c r="S106" s="314"/>
      <c r="T106" s="314"/>
      <c r="U106" s="314"/>
    </row>
    <row r="107" spans="14:21" ht="12.75">
      <c r="N107" s="314"/>
      <c r="O107" s="314"/>
      <c r="Q107" s="314"/>
      <c r="R107" s="314"/>
      <c r="S107" s="314"/>
      <c r="T107" s="314"/>
      <c r="U107" s="314"/>
    </row>
    <row r="108" spans="14:21" ht="12.75">
      <c r="N108" s="314"/>
      <c r="O108" s="314"/>
      <c r="Q108" s="314"/>
      <c r="R108" s="314"/>
      <c r="S108" s="314"/>
      <c r="T108" s="314"/>
      <c r="U108" s="314"/>
    </row>
    <row r="109" spans="14:21" ht="12.75">
      <c r="N109" s="314"/>
      <c r="O109" s="314"/>
      <c r="Q109" s="314"/>
      <c r="R109" s="314"/>
      <c r="S109" s="314"/>
      <c r="T109" s="314"/>
      <c r="U109" s="314"/>
    </row>
    <row r="110" spans="14:21" ht="12.75">
      <c r="N110" s="314"/>
      <c r="O110" s="314"/>
      <c r="Q110" s="314"/>
      <c r="R110" s="314"/>
      <c r="S110" s="314"/>
      <c r="T110" s="314"/>
      <c r="U110" s="314"/>
    </row>
    <row r="111" spans="14:21" ht="12.75">
      <c r="N111" s="314"/>
      <c r="O111" s="314"/>
      <c r="Q111" s="314"/>
      <c r="R111" s="314"/>
      <c r="S111" s="314"/>
      <c r="T111" s="314"/>
      <c r="U111" s="314"/>
    </row>
    <row r="112" spans="14:21" ht="12.75">
      <c r="N112" s="314"/>
      <c r="O112" s="314"/>
      <c r="Q112" s="314"/>
      <c r="R112" s="314"/>
      <c r="S112" s="314"/>
      <c r="T112" s="314"/>
      <c r="U112" s="314"/>
    </row>
    <row r="113" spans="14:21" ht="12.75">
      <c r="N113" s="314"/>
      <c r="O113" s="314"/>
      <c r="Q113" s="314"/>
      <c r="R113" s="314"/>
      <c r="S113" s="314"/>
      <c r="T113" s="314"/>
      <c r="U113" s="314"/>
    </row>
    <row r="114" spans="14:21" ht="12.75">
      <c r="N114" s="314"/>
      <c r="O114" s="314"/>
      <c r="Q114" s="314"/>
      <c r="R114" s="314"/>
      <c r="S114" s="314"/>
      <c r="T114" s="314"/>
      <c r="U114" s="314"/>
    </row>
    <row r="115" spans="14:21" ht="12.75">
      <c r="N115" s="314"/>
      <c r="O115" s="314"/>
      <c r="Q115" s="314"/>
      <c r="R115" s="314"/>
      <c r="S115" s="314"/>
      <c r="T115" s="314"/>
      <c r="U115" s="314"/>
    </row>
    <row r="116" spans="14:21" ht="12.75">
      <c r="N116" s="314"/>
      <c r="O116" s="314"/>
      <c r="Q116" s="314"/>
      <c r="R116" s="314"/>
      <c r="S116" s="314"/>
      <c r="T116" s="314"/>
      <c r="U116" s="314"/>
    </row>
    <row r="117" spans="14:21" ht="12.75">
      <c r="N117" s="314"/>
      <c r="O117" s="314"/>
      <c r="Q117" s="314"/>
      <c r="R117" s="314"/>
      <c r="S117" s="314"/>
      <c r="T117" s="314"/>
      <c r="U117" s="314"/>
    </row>
    <row r="118" spans="14:21" ht="12.75">
      <c r="N118" s="314"/>
      <c r="O118" s="314"/>
      <c r="Q118" s="314"/>
      <c r="R118" s="314"/>
      <c r="S118" s="314"/>
      <c r="T118" s="314"/>
      <c r="U118" s="314"/>
    </row>
    <row r="119" spans="14:21" ht="12.75">
      <c r="N119" s="314"/>
      <c r="O119" s="314"/>
      <c r="Q119" s="314"/>
      <c r="R119" s="314"/>
      <c r="S119" s="314"/>
      <c r="T119" s="314"/>
      <c r="U119" s="314"/>
    </row>
    <row r="120" spans="14:21" ht="12.75">
      <c r="N120" s="314"/>
      <c r="O120" s="314"/>
      <c r="Q120" s="314"/>
      <c r="R120" s="314"/>
      <c r="S120" s="314"/>
      <c r="T120" s="314"/>
      <c r="U120" s="314"/>
    </row>
    <row r="121" spans="14:21" ht="12.75">
      <c r="N121" s="314"/>
      <c r="O121" s="314"/>
      <c r="Q121" s="314"/>
      <c r="R121" s="314"/>
      <c r="S121" s="314"/>
      <c r="T121" s="314"/>
      <c r="U121" s="314"/>
    </row>
    <row r="122" spans="14:21" ht="12.75">
      <c r="N122" s="314"/>
      <c r="O122" s="314"/>
      <c r="Q122" s="314"/>
      <c r="R122" s="314"/>
      <c r="S122" s="314"/>
      <c r="T122" s="314"/>
      <c r="U122" s="314"/>
    </row>
    <row r="123" spans="14:21" ht="12.75">
      <c r="N123" s="314"/>
      <c r="O123" s="314"/>
      <c r="Q123" s="314"/>
      <c r="R123" s="314"/>
      <c r="S123" s="314"/>
      <c r="T123" s="314"/>
      <c r="U123" s="314"/>
    </row>
    <row r="124" spans="14:21" ht="12.75">
      <c r="N124" s="314"/>
      <c r="O124" s="314"/>
      <c r="Q124" s="314"/>
      <c r="R124" s="314"/>
      <c r="S124" s="314"/>
      <c r="T124" s="314"/>
      <c r="U124" s="314"/>
    </row>
    <row r="125" spans="14:21" ht="12.75">
      <c r="N125" s="314"/>
      <c r="O125" s="314"/>
      <c r="Q125" s="314"/>
      <c r="R125" s="314"/>
      <c r="S125" s="314"/>
      <c r="T125" s="314"/>
      <c r="U125" s="314"/>
    </row>
    <row r="126" spans="14:21" ht="12.75">
      <c r="N126" s="314"/>
      <c r="O126" s="314"/>
      <c r="Q126" s="314"/>
      <c r="R126" s="314"/>
      <c r="S126" s="314"/>
      <c r="T126" s="314"/>
      <c r="U126" s="314"/>
    </row>
    <row r="127" spans="14:21" ht="12.75">
      <c r="N127" s="314"/>
      <c r="O127" s="314"/>
      <c r="Q127" s="314"/>
      <c r="R127" s="314"/>
      <c r="S127" s="314"/>
      <c r="T127" s="314"/>
      <c r="U127" s="314"/>
    </row>
    <row r="128" spans="14:21" ht="12.75">
      <c r="N128" s="314"/>
      <c r="O128" s="314"/>
      <c r="Q128" s="314"/>
      <c r="R128" s="314"/>
      <c r="S128" s="314"/>
      <c r="T128" s="314"/>
      <c r="U128" s="314"/>
    </row>
    <row r="129" spans="14:21" ht="12.75">
      <c r="N129" s="314"/>
      <c r="O129" s="314"/>
      <c r="Q129" s="314"/>
      <c r="R129" s="314"/>
      <c r="S129" s="314"/>
      <c r="T129" s="314"/>
      <c r="U129" s="314"/>
    </row>
    <row r="130" spans="14:21" ht="12.75">
      <c r="N130" s="314"/>
      <c r="O130" s="314"/>
      <c r="Q130" s="314"/>
      <c r="R130" s="314"/>
      <c r="S130" s="314"/>
      <c r="T130" s="314"/>
      <c r="U130" s="314"/>
    </row>
    <row r="131" spans="14:21" ht="12.75">
      <c r="N131" s="314"/>
      <c r="O131" s="314"/>
      <c r="Q131" s="314"/>
      <c r="R131" s="314"/>
      <c r="S131" s="314"/>
      <c r="T131" s="314"/>
      <c r="U131" s="314"/>
    </row>
    <row r="132" spans="14:21" ht="12.75">
      <c r="N132" s="314"/>
      <c r="O132" s="314"/>
      <c r="Q132" s="314"/>
      <c r="R132" s="314"/>
      <c r="S132" s="314"/>
      <c r="T132" s="314"/>
      <c r="U132" s="314"/>
    </row>
    <row r="133" spans="14:21" ht="12.75">
      <c r="N133" s="314"/>
      <c r="O133" s="314"/>
      <c r="Q133" s="314"/>
      <c r="R133" s="314"/>
      <c r="S133" s="314"/>
      <c r="T133" s="314"/>
      <c r="U133" s="314"/>
    </row>
    <row r="134" spans="14:21" ht="12.75">
      <c r="N134" s="314"/>
      <c r="O134" s="314"/>
      <c r="Q134" s="314"/>
      <c r="R134" s="314"/>
      <c r="S134" s="314"/>
      <c r="T134" s="314"/>
      <c r="U134" s="314"/>
    </row>
    <row r="135" spans="14:21" ht="12.75">
      <c r="N135" s="314"/>
      <c r="O135" s="314"/>
      <c r="Q135" s="314"/>
      <c r="R135" s="314"/>
      <c r="S135" s="314"/>
      <c r="T135" s="314"/>
      <c r="U135" s="314"/>
    </row>
    <row r="136" spans="14:21" ht="12.75">
      <c r="N136" s="314"/>
      <c r="O136" s="314"/>
      <c r="Q136" s="314"/>
      <c r="R136" s="314"/>
      <c r="S136" s="314"/>
      <c r="T136" s="314"/>
      <c r="U136" s="314"/>
    </row>
    <row r="137" spans="14:21" ht="12.75">
      <c r="N137" s="314"/>
      <c r="O137" s="314"/>
      <c r="Q137" s="314"/>
      <c r="R137" s="314"/>
      <c r="S137" s="314"/>
      <c r="T137" s="314"/>
      <c r="U137" s="314"/>
    </row>
    <row r="138" spans="14:21" ht="12.75">
      <c r="N138" s="314"/>
      <c r="O138" s="314"/>
      <c r="Q138" s="314"/>
      <c r="R138" s="314"/>
      <c r="S138" s="314"/>
      <c r="T138" s="314"/>
      <c r="U138" s="314"/>
    </row>
    <row r="139" spans="14:21" ht="12.75">
      <c r="N139" s="314"/>
      <c r="O139" s="314"/>
      <c r="Q139" s="314"/>
      <c r="R139" s="314"/>
      <c r="S139" s="314"/>
      <c r="T139" s="314"/>
      <c r="U139" s="314"/>
    </row>
    <row r="140" spans="14:21" ht="12.75">
      <c r="N140" s="314"/>
      <c r="O140" s="314"/>
      <c r="Q140" s="314"/>
      <c r="R140" s="314"/>
      <c r="S140" s="314"/>
      <c r="T140" s="314"/>
      <c r="U140" s="314"/>
    </row>
    <row r="141" spans="14:21" ht="12.75">
      <c r="N141" s="314"/>
      <c r="O141" s="314"/>
      <c r="Q141" s="314"/>
      <c r="R141" s="314"/>
      <c r="S141" s="314"/>
      <c r="T141" s="314"/>
      <c r="U141" s="314"/>
    </row>
    <row r="142" spans="14:21" ht="12.75">
      <c r="N142" s="314"/>
      <c r="O142" s="314"/>
      <c r="Q142" s="314"/>
      <c r="R142" s="314"/>
      <c r="S142" s="314"/>
      <c r="T142" s="314"/>
      <c r="U142" s="314"/>
    </row>
    <row r="143" spans="14:21" ht="12.75">
      <c r="N143" s="314"/>
      <c r="O143" s="314"/>
      <c r="Q143" s="314"/>
      <c r="R143" s="314"/>
      <c r="S143" s="314"/>
      <c r="T143" s="314"/>
      <c r="U143" s="314"/>
    </row>
    <row r="144" spans="14:21" ht="12.75">
      <c r="N144" s="314"/>
      <c r="O144" s="314"/>
      <c r="Q144" s="314"/>
      <c r="R144" s="314"/>
      <c r="S144" s="314"/>
      <c r="T144" s="314"/>
      <c r="U144" s="314"/>
    </row>
    <row r="145" spans="14:21" ht="12.75">
      <c r="N145" s="314"/>
      <c r="O145" s="314"/>
      <c r="Q145" s="314"/>
      <c r="R145" s="314"/>
      <c r="S145" s="314"/>
      <c r="T145" s="314"/>
      <c r="U145" s="314"/>
    </row>
    <row r="146" spans="14:21" ht="12.75">
      <c r="N146" s="314"/>
      <c r="O146" s="314"/>
      <c r="Q146" s="314"/>
      <c r="R146" s="314"/>
      <c r="S146" s="314"/>
      <c r="T146" s="314"/>
      <c r="U146" s="314"/>
    </row>
    <row r="147" spans="14:21" ht="12.75">
      <c r="N147" s="314"/>
      <c r="O147" s="314"/>
      <c r="Q147" s="314"/>
      <c r="R147" s="314"/>
      <c r="S147" s="314"/>
      <c r="T147" s="314"/>
      <c r="U147" s="314"/>
    </row>
    <row r="148" spans="14:21" ht="12.75">
      <c r="N148" s="314"/>
      <c r="O148" s="314"/>
      <c r="Q148" s="314"/>
      <c r="R148" s="314"/>
      <c r="S148" s="314"/>
      <c r="T148" s="314"/>
      <c r="U148" s="314"/>
    </row>
    <row r="149" spans="14:21" ht="12.75">
      <c r="N149" s="314"/>
      <c r="O149" s="314"/>
      <c r="Q149" s="314"/>
      <c r="R149" s="314"/>
      <c r="S149" s="314"/>
      <c r="T149" s="314"/>
      <c r="U149" s="314"/>
    </row>
    <row r="150" spans="14:21" ht="12.75">
      <c r="N150" s="314"/>
      <c r="O150" s="314"/>
      <c r="Q150" s="314"/>
      <c r="R150" s="314"/>
      <c r="S150" s="314"/>
      <c r="T150" s="314"/>
      <c r="U150" s="314"/>
    </row>
    <row r="151" spans="14:21" ht="12.75">
      <c r="N151" s="314"/>
      <c r="O151" s="314"/>
      <c r="Q151" s="314"/>
      <c r="R151" s="314"/>
      <c r="S151" s="314"/>
      <c r="T151" s="314"/>
      <c r="U151" s="314"/>
    </row>
    <row r="152" spans="14:21" ht="12.75">
      <c r="N152" s="314"/>
      <c r="O152" s="314"/>
      <c r="Q152" s="314"/>
      <c r="R152" s="314"/>
      <c r="S152" s="314"/>
      <c r="T152" s="314"/>
      <c r="U152" s="314"/>
    </row>
    <row r="153" spans="14:21" ht="12.75">
      <c r="N153" s="314"/>
      <c r="O153" s="314"/>
      <c r="Q153" s="314"/>
      <c r="R153" s="314"/>
      <c r="S153" s="314"/>
      <c r="T153" s="314"/>
      <c r="U153" s="314"/>
    </row>
    <row r="154" spans="14:21" ht="12.75">
      <c r="N154" s="314"/>
      <c r="O154" s="314"/>
      <c r="Q154" s="314"/>
      <c r="R154" s="314"/>
      <c r="S154" s="314"/>
      <c r="T154" s="314"/>
      <c r="U154" s="314"/>
    </row>
    <row r="155" spans="14:21" ht="12.75">
      <c r="N155" s="314"/>
      <c r="O155" s="314"/>
      <c r="Q155" s="314"/>
      <c r="R155" s="314"/>
      <c r="S155" s="314"/>
      <c r="T155" s="314"/>
      <c r="U155" s="314"/>
    </row>
    <row r="156" spans="14:21" ht="12.75">
      <c r="N156" s="314"/>
      <c r="O156" s="314"/>
      <c r="Q156" s="314"/>
      <c r="R156" s="314"/>
      <c r="S156" s="314"/>
      <c r="T156" s="314"/>
      <c r="U156" s="314"/>
    </row>
    <row r="157" spans="14:21" ht="12.75">
      <c r="N157" s="314"/>
      <c r="O157" s="314"/>
      <c r="Q157" s="314"/>
      <c r="R157" s="314"/>
      <c r="S157" s="314"/>
      <c r="T157" s="314"/>
      <c r="U157" s="314"/>
    </row>
    <row r="158" spans="14:21" ht="12.75">
      <c r="N158" s="314"/>
      <c r="O158" s="314"/>
      <c r="Q158" s="314"/>
      <c r="R158" s="314"/>
      <c r="S158" s="314"/>
      <c r="T158" s="314"/>
      <c r="U158" s="314"/>
    </row>
    <row r="159" spans="14:21" ht="12.75">
      <c r="N159" s="314"/>
      <c r="O159" s="314"/>
      <c r="Q159" s="314"/>
      <c r="R159" s="314"/>
      <c r="S159" s="314"/>
      <c r="T159" s="314"/>
      <c r="U159" s="314"/>
    </row>
    <row r="160" spans="14:21" ht="12.75">
      <c r="N160" s="314"/>
      <c r="O160" s="314"/>
      <c r="Q160" s="314"/>
      <c r="R160" s="314"/>
      <c r="S160" s="314"/>
      <c r="T160" s="314"/>
      <c r="U160" s="314"/>
    </row>
    <row r="161" spans="14:21" ht="12.75">
      <c r="N161" s="314"/>
      <c r="O161" s="314"/>
      <c r="Q161" s="314"/>
      <c r="R161" s="314"/>
      <c r="S161" s="314"/>
      <c r="T161" s="314"/>
      <c r="U161" s="314"/>
    </row>
    <row r="162" spans="14:21" ht="12.75">
      <c r="N162" s="314"/>
      <c r="O162" s="314"/>
      <c r="Q162" s="314"/>
      <c r="R162" s="314"/>
      <c r="S162" s="314"/>
      <c r="T162" s="314"/>
      <c r="U162" s="314"/>
    </row>
    <row r="163" spans="14:21" ht="12.75">
      <c r="N163" s="314"/>
      <c r="O163" s="314"/>
      <c r="Q163" s="314"/>
      <c r="R163" s="314"/>
      <c r="S163" s="314"/>
      <c r="T163" s="314"/>
      <c r="U163" s="314"/>
    </row>
    <row r="164" spans="14:21" ht="12.75">
      <c r="N164" s="314"/>
      <c r="O164" s="314"/>
      <c r="Q164" s="314"/>
      <c r="R164" s="314"/>
      <c r="S164" s="314"/>
      <c r="T164" s="314"/>
      <c r="U164" s="314"/>
    </row>
    <row r="165" spans="14:21" ht="12.75">
      <c r="N165" s="314"/>
      <c r="O165" s="314"/>
      <c r="Q165" s="314"/>
      <c r="R165" s="314"/>
      <c r="S165" s="314"/>
      <c r="T165" s="314"/>
      <c r="U165" s="314"/>
    </row>
    <row r="166" spans="14:21" ht="12.75">
      <c r="N166" s="314"/>
      <c r="O166" s="314"/>
      <c r="Q166" s="314"/>
      <c r="R166" s="314"/>
      <c r="S166" s="314"/>
      <c r="T166" s="314"/>
      <c r="U166" s="314"/>
    </row>
    <row r="167" spans="14:21" ht="12.75">
      <c r="N167" s="314"/>
      <c r="O167" s="314"/>
      <c r="Q167" s="314"/>
      <c r="R167" s="314"/>
      <c r="S167" s="314"/>
      <c r="T167" s="314"/>
      <c r="U167" s="314"/>
    </row>
    <row r="168" spans="14:21" ht="12.75">
      <c r="N168" s="314"/>
      <c r="O168" s="314"/>
      <c r="Q168" s="314"/>
      <c r="R168" s="314"/>
      <c r="S168" s="314"/>
      <c r="T168" s="314"/>
      <c r="U168" s="314"/>
    </row>
    <row r="169" spans="14:21" ht="12.75">
      <c r="N169" s="314"/>
      <c r="O169" s="314"/>
      <c r="Q169" s="314"/>
      <c r="R169" s="314"/>
      <c r="S169" s="314"/>
      <c r="T169" s="314"/>
      <c r="U169" s="314"/>
    </row>
    <row r="170" spans="14:21" ht="12.75">
      <c r="N170" s="314"/>
      <c r="O170" s="314"/>
      <c r="Q170" s="314"/>
      <c r="R170" s="314"/>
      <c r="S170" s="314"/>
      <c r="T170" s="314"/>
      <c r="U170" s="314"/>
    </row>
    <row r="171" spans="14:21" ht="12.75">
      <c r="N171" s="314"/>
      <c r="O171" s="314"/>
      <c r="Q171" s="314"/>
      <c r="R171" s="314"/>
      <c r="S171" s="314"/>
      <c r="T171" s="314"/>
      <c r="U171" s="314"/>
    </row>
    <row r="172" spans="14:21" ht="12.75">
      <c r="N172" s="314"/>
      <c r="O172" s="314"/>
      <c r="Q172" s="314"/>
      <c r="R172" s="314"/>
      <c r="S172" s="314"/>
      <c r="T172" s="314"/>
      <c r="U172" s="314"/>
    </row>
    <row r="173" spans="14:21" ht="12.75">
      <c r="N173" s="314"/>
      <c r="O173" s="314"/>
      <c r="Q173" s="314"/>
      <c r="R173" s="314"/>
      <c r="S173" s="314"/>
      <c r="T173" s="314"/>
      <c r="U173" s="314"/>
    </row>
    <row r="174" spans="14:21" ht="12.75">
      <c r="N174" s="314"/>
      <c r="O174" s="314"/>
      <c r="Q174" s="314"/>
      <c r="R174" s="314"/>
      <c r="S174" s="314"/>
      <c r="T174" s="314"/>
      <c r="U174" s="314"/>
    </row>
    <row r="175" spans="14:21" ht="12.75">
      <c r="N175" s="314"/>
      <c r="O175" s="314"/>
      <c r="Q175" s="314"/>
      <c r="R175" s="314"/>
      <c r="S175" s="314"/>
      <c r="T175" s="314"/>
      <c r="U175" s="314"/>
    </row>
    <row r="176" spans="14:21" ht="12.75">
      <c r="N176" s="314"/>
      <c r="O176" s="314"/>
      <c r="Q176" s="314"/>
      <c r="R176" s="314"/>
      <c r="S176" s="314"/>
      <c r="T176" s="314"/>
      <c r="U176" s="314"/>
    </row>
    <row r="177" spans="14:21" ht="12.75">
      <c r="N177" s="314"/>
      <c r="O177" s="314"/>
      <c r="Q177" s="314"/>
      <c r="R177" s="314"/>
      <c r="S177" s="314"/>
      <c r="T177" s="314"/>
      <c r="U177" s="314"/>
    </row>
    <row r="178" spans="14:21" ht="12.75">
      <c r="N178" s="314"/>
      <c r="O178" s="314"/>
      <c r="Q178" s="314"/>
      <c r="R178" s="314"/>
      <c r="S178" s="314"/>
      <c r="T178" s="314"/>
      <c r="U178" s="314"/>
    </row>
    <row r="179" spans="14:21" ht="12.75">
      <c r="N179" s="314"/>
      <c r="O179" s="314"/>
      <c r="Q179" s="314"/>
      <c r="R179" s="314"/>
      <c r="S179" s="314"/>
      <c r="T179" s="314"/>
      <c r="U179" s="314"/>
    </row>
    <row r="180" spans="14:21" ht="12.75">
      <c r="N180" s="314"/>
      <c r="O180" s="314"/>
      <c r="Q180" s="314"/>
      <c r="R180" s="314"/>
      <c r="S180" s="314"/>
      <c r="T180" s="314"/>
      <c r="U180" s="314"/>
    </row>
    <row r="181" spans="14:21" ht="12.75">
      <c r="N181" s="314"/>
      <c r="O181" s="314"/>
      <c r="Q181" s="314"/>
      <c r="R181" s="314"/>
      <c r="S181" s="314"/>
      <c r="T181" s="314"/>
      <c r="U181" s="314"/>
    </row>
    <row r="182" spans="14:21" ht="12.75">
      <c r="N182" s="314"/>
      <c r="O182" s="314"/>
      <c r="Q182" s="314"/>
      <c r="R182" s="314"/>
      <c r="S182" s="314"/>
      <c r="T182" s="314"/>
      <c r="U182" s="314"/>
    </row>
    <row r="183" spans="14:21" ht="12.75">
      <c r="N183" s="314"/>
      <c r="O183" s="314"/>
      <c r="Q183" s="314"/>
      <c r="R183" s="314"/>
      <c r="S183" s="314"/>
      <c r="T183" s="314"/>
      <c r="U183" s="314"/>
    </row>
    <row r="184" spans="14:21" ht="12.75">
      <c r="N184" s="314"/>
      <c r="O184" s="314"/>
      <c r="Q184" s="314"/>
      <c r="R184" s="314"/>
      <c r="S184" s="314"/>
      <c r="T184" s="314"/>
      <c r="U184" s="314"/>
    </row>
    <row r="185" spans="14:21" ht="12.75">
      <c r="N185" s="314"/>
      <c r="O185" s="314"/>
      <c r="Q185" s="314"/>
      <c r="R185" s="314"/>
      <c r="S185" s="314"/>
      <c r="T185" s="314"/>
      <c r="U185" s="314"/>
    </row>
    <row r="186" spans="14:21" ht="12.75">
      <c r="N186" s="314"/>
      <c r="O186" s="314"/>
      <c r="Q186" s="314"/>
      <c r="R186" s="314"/>
      <c r="S186" s="314"/>
      <c r="T186" s="314"/>
      <c r="U186" s="314"/>
    </row>
    <row r="187" spans="14:21" ht="12.75">
      <c r="N187" s="314"/>
      <c r="O187" s="314"/>
      <c r="Q187" s="314"/>
      <c r="R187" s="314"/>
      <c r="S187" s="314"/>
      <c r="T187" s="314"/>
      <c r="U187" s="314"/>
    </row>
    <row r="188" spans="14:21" ht="12.75">
      <c r="N188" s="314"/>
      <c r="O188" s="314"/>
      <c r="Q188" s="314"/>
      <c r="R188" s="314"/>
      <c r="S188" s="314"/>
      <c r="T188" s="314"/>
      <c r="U188" s="314"/>
    </row>
    <row r="189" spans="14:21" ht="12.75">
      <c r="N189" s="314"/>
      <c r="O189" s="314"/>
      <c r="Q189" s="314"/>
      <c r="R189" s="314"/>
      <c r="S189" s="314"/>
      <c r="T189" s="314"/>
      <c r="U189" s="314"/>
    </row>
    <row r="190" spans="14:21" ht="12.75">
      <c r="N190" s="314"/>
      <c r="O190" s="314"/>
      <c r="Q190" s="314"/>
      <c r="R190" s="314"/>
      <c r="S190" s="314"/>
      <c r="T190" s="314"/>
      <c r="U190" s="314"/>
    </row>
    <row r="191" spans="14:21" ht="12.75">
      <c r="N191" s="314"/>
      <c r="O191" s="314"/>
      <c r="Q191" s="314"/>
      <c r="R191" s="314"/>
      <c r="S191" s="314"/>
      <c r="T191" s="314"/>
      <c r="U191" s="314"/>
    </row>
    <row r="192" spans="14:21" ht="12.75">
      <c r="N192" s="314"/>
      <c r="O192" s="314"/>
      <c r="Q192" s="314"/>
      <c r="R192" s="314"/>
      <c r="S192" s="314"/>
      <c r="T192" s="314"/>
      <c r="U192" s="314"/>
    </row>
    <row r="193" spans="14:21" ht="12.75">
      <c r="N193" s="314"/>
      <c r="O193" s="314"/>
      <c r="Q193" s="314"/>
      <c r="R193" s="314"/>
      <c r="S193" s="314"/>
      <c r="T193" s="314"/>
      <c r="U193" s="314"/>
    </row>
    <row r="194" spans="14:21" ht="12.75">
      <c r="N194" s="314"/>
      <c r="O194" s="314"/>
      <c r="Q194" s="314"/>
      <c r="R194" s="314"/>
      <c r="S194" s="314"/>
      <c r="T194" s="314"/>
      <c r="U194" s="314"/>
    </row>
    <row r="195" spans="14:21" ht="12.75">
      <c r="N195" s="314"/>
      <c r="O195" s="314"/>
      <c r="Q195" s="314"/>
      <c r="R195" s="314"/>
      <c r="S195" s="314"/>
      <c r="T195" s="314"/>
      <c r="U195" s="314"/>
    </row>
    <row r="196" spans="14:21" ht="12.75">
      <c r="N196" s="314"/>
      <c r="O196" s="314"/>
      <c r="Q196" s="314"/>
      <c r="R196" s="314"/>
      <c r="S196" s="314"/>
      <c r="T196" s="314"/>
      <c r="U196" s="314"/>
    </row>
    <row r="197" spans="14:21" ht="12.75">
      <c r="N197" s="314"/>
      <c r="O197" s="314"/>
      <c r="Q197" s="314"/>
      <c r="R197" s="314"/>
      <c r="S197" s="314"/>
      <c r="T197" s="314"/>
      <c r="U197" s="314"/>
    </row>
    <row r="198" spans="14:21" ht="12.75">
      <c r="N198" s="314"/>
      <c r="O198" s="314"/>
      <c r="Q198" s="314"/>
      <c r="R198" s="314"/>
      <c r="S198" s="314"/>
      <c r="T198" s="314"/>
      <c r="U198" s="314"/>
    </row>
    <row r="199" spans="14:21" ht="12.75">
      <c r="N199" s="314"/>
      <c r="O199" s="314"/>
      <c r="Q199" s="314"/>
      <c r="R199" s="314"/>
      <c r="S199" s="314"/>
      <c r="T199" s="314"/>
      <c r="U199" s="314"/>
    </row>
    <row r="200" spans="14:21" ht="12.75">
      <c r="N200" s="314"/>
      <c r="O200" s="314"/>
      <c r="Q200" s="314"/>
      <c r="R200" s="314"/>
      <c r="S200" s="314"/>
      <c r="T200" s="314"/>
      <c r="U200" s="314"/>
    </row>
    <row r="201" spans="14:21" ht="12.75">
      <c r="N201" s="314"/>
      <c r="O201" s="314"/>
      <c r="Q201" s="314"/>
      <c r="R201" s="314"/>
      <c r="S201" s="314"/>
      <c r="T201" s="314"/>
      <c r="U201" s="314"/>
    </row>
    <row r="202" spans="14:21" ht="12.75">
      <c r="N202" s="314"/>
      <c r="O202" s="314"/>
      <c r="Q202" s="314"/>
      <c r="R202" s="314"/>
      <c r="S202" s="314"/>
      <c r="T202" s="314"/>
      <c r="U202" s="314"/>
    </row>
    <row r="203" spans="14:21" ht="12.75">
      <c r="N203" s="314"/>
      <c r="O203" s="314"/>
      <c r="Q203" s="314"/>
      <c r="R203" s="314"/>
      <c r="S203" s="314"/>
      <c r="T203" s="314"/>
      <c r="U203" s="314"/>
    </row>
    <row r="204" spans="14:21" ht="12.75">
      <c r="N204" s="314"/>
      <c r="O204" s="314"/>
      <c r="Q204" s="314"/>
      <c r="R204" s="314"/>
      <c r="S204" s="314"/>
      <c r="T204" s="314"/>
      <c r="U204" s="314"/>
    </row>
    <row r="205" spans="14:21" ht="12.75">
      <c r="N205" s="314"/>
      <c r="O205" s="314"/>
      <c r="Q205" s="314"/>
      <c r="R205" s="314"/>
      <c r="S205" s="314"/>
      <c r="T205" s="314"/>
      <c r="U205" s="314"/>
    </row>
    <row r="206" spans="14:21" ht="12.75">
      <c r="N206" s="314"/>
      <c r="O206" s="314"/>
      <c r="Q206" s="314"/>
      <c r="R206" s="314"/>
      <c r="S206" s="314"/>
      <c r="T206" s="314"/>
      <c r="U206" s="314"/>
    </row>
    <row r="207" spans="14:21" ht="12.75">
      <c r="N207" s="314"/>
      <c r="O207" s="314"/>
      <c r="Q207" s="314"/>
      <c r="R207" s="314"/>
      <c r="S207" s="314"/>
      <c r="T207" s="314"/>
      <c r="U207" s="314"/>
    </row>
    <row r="208" spans="14:21" ht="12.75">
      <c r="N208" s="314"/>
      <c r="O208" s="314"/>
      <c r="Q208" s="314"/>
      <c r="R208" s="314"/>
      <c r="S208" s="314"/>
      <c r="T208" s="314"/>
      <c r="U208" s="314"/>
    </row>
    <row r="209" spans="14:21" ht="12.75">
      <c r="N209" s="314"/>
      <c r="O209" s="314"/>
      <c r="Q209" s="314"/>
      <c r="R209" s="314"/>
      <c r="S209" s="314"/>
      <c r="T209" s="314"/>
      <c r="U209" s="314"/>
    </row>
    <row r="210" spans="14:21" ht="12.75">
      <c r="N210" s="314"/>
      <c r="O210" s="314"/>
      <c r="Q210" s="314"/>
      <c r="R210" s="314"/>
      <c r="S210" s="314"/>
      <c r="T210" s="314"/>
      <c r="U210" s="314"/>
    </row>
    <row r="211" spans="14:21" ht="12.75">
      <c r="N211" s="314"/>
      <c r="O211" s="314"/>
      <c r="Q211" s="314"/>
      <c r="R211" s="314"/>
      <c r="S211" s="314"/>
      <c r="T211" s="314"/>
      <c r="U211" s="314"/>
    </row>
    <row r="212" spans="14:21" ht="12.75">
      <c r="N212" s="314"/>
      <c r="O212" s="314"/>
      <c r="Q212" s="314"/>
      <c r="R212" s="314"/>
      <c r="S212" s="314"/>
      <c r="T212" s="314"/>
      <c r="U212" s="314"/>
    </row>
    <row r="213" spans="14:21" ht="12.75">
      <c r="N213" s="314"/>
      <c r="O213" s="314"/>
      <c r="Q213" s="314"/>
      <c r="R213" s="314"/>
      <c r="S213" s="314"/>
      <c r="T213" s="314"/>
      <c r="U213" s="314"/>
    </row>
    <row r="214" spans="14:21" ht="12.75">
      <c r="N214" s="314"/>
      <c r="O214" s="314"/>
      <c r="Q214" s="314"/>
      <c r="R214" s="314"/>
      <c r="S214" s="314"/>
      <c r="T214" s="314"/>
      <c r="U214" s="314"/>
    </row>
    <row r="215" spans="14:21" ht="12.75">
      <c r="N215" s="314"/>
      <c r="O215" s="314"/>
      <c r="Q215" s="314"/>
      <c r="R215" s="314"/>
      <c r="S215" s="314"/>
      <c r="T215" s="314"/>
      <c r="U215" s="314"/>
    </row>
    <row r="216" spans="14:21" ht="12.75">
      <c r="N216" s="314"/>
      <c r="O216" s="314"/>
      <c r="Q216" s="314"/>
      <c r="R216" s="314"/>
      <c r="S216" s="314"/>
      <c r="T216" s="314"/>
      <c r="U216" s="314"/>
    </row>
    <row r="217" spans="14:21" ht="12.75">
      <c r="N217" s="314"/>
      <c r="O217" s="314"/>
      <c r="Q217" s="314"/>
      <c r="R217" s="314"/>
      <c r="S217" s="314"/>
      <c r="T217" s="314"/>
      <c r="U217" s="314"/>
    </row>
    <row r="218" spans="14:21" ht="12.75">
      <c r="N218" s="314"/>
      <c r="O218" s="314"/>
      <c r="Q218" s="314"/>
      <c r="R218" s="314"/>
      <c r="S218" s="314"/>
      <c r="T218" s="314"/>
      <c r="U218" s="314"/>
    </row>
    <row r="219" spans="14:21" ht="12.75">
      <c r="N219" s="314"/>
      <c r="O219" s="314"/>
      <c r="Q219" s="314"/>
      <c r="R219" s="314"/>
      <c r="S219" s="314"/>
      <c r="T219" s="314"/>
      <c r="U219" s="314"/>
    </row>
    <row r="220" spans="14:21" ht="12.75">
      <c r="N220" s="314"/>
      <c r="O220" s="314"/>
      <c r="Q220" s="314"/>
      <c r="R220" s="314"/>
      <c r="S220" s="314"/>
      <c r="T220" s="314"/>
      <c r="U220" s="314"/>
    </row>
    <row r="221" spans="14:21" ht="12.75">
      <c r="N221" s="314"/>
      <c r="O221" s="314"/>
      <c r="Q221" s="314"/>
      <c r="R221" s="314"/>
      <c r="S221" s="314"/>
      <c r="T221" s="314"/>
      <c r="U221" s="314"/>
    </row>
    <row r="222" spans="14:21" ht="12.75">
      <c r="N222" s="314"/>
      <c r="O222" s="314"/>
      <c r="Q222" s="314"/>
      <c r="R222" s="314"/>
      <c r="S222" s="314"/>
      <c r="T222" s="314"/>
      <c r="U222" s="314"/>
    </row>
    <row r="223" spans="14:21" ht="12.75">
      <c r="N223" s="314"/>
      <c r="O223" s="314"/>
      <c r="Q223" s="314"/>
      <c r="R223" s="314"/>
      <c r="S223" s="314"/>
      <c r="T223" s="314"/>
      <c r="U223" s="314"/>
    </row>
    <row r="224" spans="14:21" ht="12.75">
      <c r="N224" s="314"/>
      <c r="O224" s="314"/>
      <c r="Q224" s="314"/>
      <c r="R224" s="314"/>
      <c r="S224" s="314"/>
      <c r="T224" s="314"/>
      <c r="U224" s="314"/>
    </row>
    <row r="225" spans="14:21" ht="12.75">
      <c r="N225" s="314"/>
      <c r="O225" s="314"/>
      <c r="Q225" s="314"/>
      <c r="R225" s="314"/>
      <c r="S225" s="314"/>
      <c r="T225" s="314"/>
      <c r="U225" s="314"/>
    </row>
    <row r="226" spans="14:21" ht="12.75">
      <c r="N226" s="314"/>
      <c r="O226" s="314"/>
      <c r="Q226" s="314"/>
      <c r="R226" s="314"/>
      <c r="S226" s="314"/>
      <c r="T226" s="314"/>
      <c r="U226" s="314"/>
    </row>
    <row r="227" spans="14:21" ht="12.75">
      <c r="N227" s="314"/>
      <c r="O227" s="314"/>
      <c r="Q227" s="314"/>
      <c r="R227" s="314"/>
      <c r="S227" s="314"/>
      <c r="T227" s="314"/>
      <c r="U227" s="314"/>
    </row>
    <row r="228" spans="14:21" ht="12.75">
      <c r="N228" s="314"/>
      <c r="O228" s="314"/>
      <c r="Q228" s="314"/>
      <c r="R228" s="314"/>
      <c r="S228" s="314"/>
      <c r="T228" s="314"/>
      <c r="U228" s="314"/>
    </row>
    <row r="229" spans="14:21" ht="12.75">
      <c r="N229" s="314"/>
      <c r="O229" s="314"/>
      <c r="Q229" s="314"/>
      <c r="R229" s="314"/>
      <c r="S229" s="314"/>
      <c r="T229" s="314"/>
      <c r="U229" s="314"/>
    </row>
    <row r="230" spans="14:21" ht="12.75">
      <c r="N230" s="314"/>
      <c r="O230" s="314"/>
      <c r="Q230" s="314"/>
      <c r="R230" s="314"/>
      <c r="S230" s="314"/>
      <c r="T230" s="314"/>
      <c r="U230" s="314"/>
    </row>
    <row r="231" spans="14:21" ht="12.75">
      <c r="N231" s="314"/>
      <c r="O231" s="314"/>
      <c r="Q231" s="314"/>
      <c r="R231" s="314"/>
      <c r="S231" s="314"/>
      <c r="T231" s="314"/>
      <c r="U231" s="314"/>
    </row>
    <row r="232" spans="14:21" ht="12.75">
      <c r="N232" s="314"/>
      <c r="O232" s="314"/>
      <c r="Q232" s="314"/>
      <c r="R232" s="314"/>
      <c r="S232" s="314"/>
      <c r="T232" s="314"/>
      <c r="U232" s="314"/>
    </row>
    <row r="233" spans="14:21" ht="12.75">
      <c r="N233" s="314"/>
      <c r="O233" s="314"/>
      <c r="Q233" s="314"/>
      <c r="R233" s="314"/>
      <c r="S233" s="314"/>
      <c r="T233" s="314"/>
      <c r="U233" s="314"/>
    </row>
    <row r="234" spans="14:21" ht="12.75">
      <c r="N234" s="314"/>
      <c r="O234" s="314"/>
      <c r="Q234" s="314"/>
      <c r="R234" s="314"/>
      <c r="S234" s="314"/>
      <c r="T234" s="314"/>
      <c r="U234" s="314"/>
    </row>
    <row r="235" spans="14:21" ht="12.75">
      <c r="N235" s="314"/>
      <c r="O235" s="314"/>
      <c r="Q235" s="314"/>
      <c r="R235" s="314"/>
      <c r="S235" s="314"/>
      <c r="T235" s="314"/>
      <c r="U235" s="314"/>
    </row>
    <row r="236" spans="14:21" ht="12.75">
      <c r="N236" s="314"/>
      <c r="O236" s="314"/>
      <c r="Q236" s="314"/>
      <c r="R236" s="314"/>
      <c r="S236" s="314"/>
      <c r="T236" s="314"/>
      <c r="U236" s="314"/>
    </row>
    <row r="237" spans="14:21" ht="12.75">
      <c r="N237" s="314"/>
      <c r="O237" s="314"/>
      <c r="Q237" s="314"/>
      <c r="R237" s="314"/>
      <c r="S237" s="314"/>
      <c r="T237" s="314"/>
      <c r="U237" s="314"/>
    </row>
    <row r="238" spans="14:21" ht="12.75">
      <c r="N238" s="314"/>
      <c r="O238" s="314"/>
      <c r="Q238" s="314"/>
      <c r="R238" s="314"/>
      <c r="S238" s="314"/>
      <c r="T238" s="314"/>
      <c r="U238" s="314"/>
    </row>
    <row r="239" spans="14:21" ht="12.75">
      <c r="N239" s="314"/>
      <c r="O239" s="314"/>
      <c r="Q239" s="314"/>
      <c r="R239" s="314"/>
      <c r="S239" s="314"/>
      <c r="T239" s="314"/>
      <c r="U239" s="314"/>
    </row>
    <row r="240" spans="14:21" ht="12.75">
      <c r="N240" s="314"/>
      <c r="O240" s="314"/>
      <c r="Q240" s="314"/>
      <c r="R240" s="314"/>
      <c r="S240" s="314"/>
      <c r="T240" s="314"/>
      <c r="U240" s="314"/>
    </row>
    <row r="241" spans="14:21" ht="12.75">
      <c r="N241" s="314"/>
      <c r="O241" s="314"/>
      <c r="Q241" s="314"/>
      <c r="R241" s="314"/>
      <c r="S241" s="314"/>
      <c r="T241" s="314"/>
      <c r="U241" s="314"/>
    </row>
    <row r="242" spans="14:21" ht="12.75">
      <c r="N242" s="314"/>
      <c r="O242" s="314"/>
      <c r="Q242" s="314"/>
      <c r="R242" s="314"/>
      <c r="S242" s="314"/>
      <c r="T242" s="314"/>
      <c r="U242" s="314"/>
    </row>
    <row r="243" spans="14:21" ht="12.75">
      <c r="N243" s="314"/>
      <c r="O243" s="314"/>
      <c r="Q243" s="314"/>
      <c r="R243" s="314"/>
      <c r="S243" s="314"/>
      <c r="T243" s="314"/>
      <c r="U243" s="314"/>
    </row>
    <row r="244" spans="14:21" ht="12.75">
      <c r="N244" s="314"/>
      <c r="O244" s="314"/>
      <c r="Q244" s="314"/>
      <c r="R244" s="314"/>
      <c r="S244" s="314"/>
      <c r="T244" s="314"/>
      <c r="U244" s="314"/>
    </row>
    <row r="245" spans="14:21" ht="12.75">
      <c r="N245" s="314"/>
      <c r="O245" s="314"/>
      <c r="Q245" s="314"/>
      <c r="R245" s="314"/>
      <c r="S245" s="314"/>
      <c r="T245" s="314"/>
      <c r="U245" s="314"/>
    </row>
    <row r="246" spans="14:21" ht="12.75">
      <c r="N246" s="314"/>
      <c r="O246" s="314"/>
      <c r="Q246" s="314"/>
      <c r="R246" s="314"/>
      <c r="S246" s="314"/>
      <c r="T246" s="314"/>
      <c r="U246" s="314"/>
    </row>
    <row r="247" spans="14:21" ht="12.75">
      <c r="N247" s="314"/>
      <c r="O247" s="314"/>
      <c r="Q247" s="314"/>
      <c r="R247" s="314"/>
      <c r="S247" s="314"/>
      <c r="T247" s="314"/>
      <c r="U247" s="314"/>
    </row>
    <row r="248" spans="14:21" ht="12.75">
      <c r="N248" s="314"/>
      <c r="O248" s="314"/>
      <c r="Q248" s="314"/>
      <c r="R248" s="314"/>
      <c r="S248" s="314"/>
      <c r="T248" s="314"/>
      <c r="U248" s="314"/>
    </row>
    <row r="249" spans="14:21" ht="12.75">
      <c r="N249" s="314"/>
      <c r="O249" s="314"/>
      <c r="Q249" s="314"/>
      <c r="R249" s="314"/>
      <c r="S249" s="314"/>
      <c r="T249" s="314"/>
      <c r="U249" s="314"/>
    </row>
    <row r="250" spans="14:21" ht="12.75">
      <c r="N250" s="314"/>
      <c r="O250" s="314"/>
      <c r="Q250" s="314"/>
      <c r="R250" s="314"/>
      <c r="S250" s="314"/>
      <c r="T250" s="314"/>
      <c r="U250" s="314"/>
    </row>
    <row r="251" spans="14:21" ht="12.75">
      <c r="N251" s="314"/>
      <c r="O251" s="314"/>
      <c r="Q251" s="314"/>
      <c r="R251" s="314"/>
      <c r="S251" s="314"/>
      <c r="T251" s="314"/>
      <c r="U251" s="314"/>
    </row>
    <row r="252" spans="14:21" ht="12.75">
      <c r="N252" s="314"/>
      <c r="O252" s="314"/>
      <c r="Q252" s="314"/>
      <c r="R252" s="314"/>
      <c r="S252" s="314"/>
      <c r="T252" s="314"/>
      <c r="U252" s="314"/>
    </row>
    <row r="253" spans="14:21" ht="12.75">
      <c r="N253" s="314"/>
      <c r="O253" s="314"/>
      <c r="Q253" s="314"/>
      <c r="R253" s="314"/>
      <c r="S253" s="314"/>
      <c r="T253" s="314"/>
      <c r="U253" s="314"/>
    </row>
    <row r="254" spans="14:21" ht="12.75">
      <c r="N254" s="314"/>
      <c r="O254" s="314"/>
      <c r="Q254" s="314"/>
      <c r="R254" s="314"/>
      <c r="S254" s="314"/>
      <c r="T254" s="314"/>
      <c r="U254" s="314"/>
    </row>
    <row r="255" spans="14:21" ht="12.75">
      <c r="N255" s="314"/>
      <c r="O255" s="314"/>
      <c r="Q255" s="314"/>
      <c r="R255" s="314"/>
      <c r="S255" s="314"/>
      <c r="T255" s="314"/>
      <c r="U255" s="314"/>
    </row>
    <row r="256" spans="14:21" ht="12.75">
      <c r="N256" s="314"/>
      <c r="O256" s="314"/>
      <c r="Q256" s="314"/>
      <c r="R256" s="314"/>
      <c r="S256" s="314"/>
      <c r="T256" s="314"/>
      <c r="U256" s="314"/>
    </row>
    <row r="257" spans="14:21" ht="12.75">
      <c r="N257" s="314"/>
      <c r="O257" s="314"/>
      <c r="Q257" s="314"/>
      <c r="R257" s="314"/>
      <c r="S257" s="314"/>
      <c r="T257" s="314"/>
      <c r="U257" s="314"/>
    </row>
    <row r="258" spans="14:21" ht="12.75">
      <c r="N258" s="314"/>
      <c r="O258" s="314"/>
      <c r="Q258" s="314"/>
      <c r="R258" s="314"/>
      <c r="S258" s="314"/>
      <c r="T258" s="314"/>
      <c r="U258" s="314"/>
    </row>
    <row r="259" spans="14:21" ht="12.75">
      <c r="N259" s="314"/>
      <c r="O259" s="314"/>
      <c r="Q259" s="314"/>
      <c r="R259" s="314"/>
      <c r="S259" s="314"/>
      <c r="T259" s="314"/>
      <c r="U259" s="314"/>
    </row>
    <row r="260" spans="14:21" ht="12.75">
      <c r="N260" s="314"/>
      <c r="O260" s="314"/>
      <c r="Q260" s="314"/>
      <c r="R260" s="314"/>
      <c r="S260" s="314"/>
      <c r="T260" s="314"/>
      <c r="U260" s="314"/>
    </row>
    <row r="261" spans="14:21" ht="12.75">
      <c r="N261" s="314"/>
      <c r="O261" s="314"/>
      <c r="Q261" s="314"/>
      <c r="R261" s="314"/>
      <c r="S261" s="314"/>
      <c r="T261" s="314"/>
      <c r="U261" s="314"/>
    </row>
    <row r="262" spans="14:21" ht="12.75">
      <c r="N262" s="314"/>
      <c r="O262" s="314"/>
      <c r="Q262" s="314"/>
      <c r="R262" s="314"/>
      <c r="S262" s="314"/>
      <c r="T262" s="314"/>
      <c r="U262" s="314"/>
    </row>
    <row r="263" spans="14:21" ht="12.75">
      <c r="N263" s="314"/>
      <c r="O263" s="314"/>
      <c r="Q263" s="314"/>
      <c r="R263" s="314"/>
      <c r="S263" s="314"/>
      <c r="T263" s="314"/>
      <c r="U263" s="314"/>
    </row>
    <row r="264" spans="14:21" ht="12.75">
      <c r="N264" s="314"/>
      <c r="O264" s="314"/>
      <c r="Q264" s="314"/>
      <c r="R264" s="314"/>
      <c r="S264" s="314"/>
      <c r="T264" s="314"/>
      <c r="U264" s="314"/>
    </row>
    <row r="265" spans="14:21" ht="12.75">
      <c r="N265" s="314"/>
      <c r="O265" s="314"/>
      <c r="Q265" s="314"/>
      <c r="R265" s="314"/>
      <c r="S265" s="314"/>
      <c r="T265" s="314"/>
      <c r="U265" s="314"/>
    </row>
    <row r="266" spans="14:21" ht="12.75">
      <c r="N266" s="314"/>
      <c r="O266" s="314"/>
      <c r="Q266" s="314"/>
      <c r="R266" s="314"/>
      <c r="S266" s="314"/>
      <c r="T266" s="314"/>
      <c r="U266" s="314"/>
    </row>
    <row r="267" spans="14:21" ht="12.75">
      <c r="N267" s="314"/>
      <c r="O267" s="314"/>
      <c r="Q267" s="314"/>
      <c r="R267" s="314"/>
      <c r="S267" s="314"/>
      <c r="T267" s="314"/>
      <c r="U267" s="314"/>
    </row>
    <row r="268" spans="14:21" ht="12.75">
      <c r="N268" s="314"/>
      <c r="O268" s="314"/>
      <c r="Q268" s="314"/>
      <c r="R268" s="314"/>
      <c r="S268" s="314"/>
      <c r="T268" s="314"/>
      <c r="U268" s="314"/>
    </row>
    <row r="269" spans="14:21" ht="12.75">
      <c r="N269" s="314"/>
      <c r="O269" s="314"/>
      <c r="Q269" s="314"/>
      <c r="R269" s="314"/>
      <c r="S269" s="314"/>
      <c r="T269" s="314"/>
      <c r="U269" s="314"/>
    </row>
    <row r="270" spans="14:21" ht="12.75">
      <c r="N270" s="314"/>
      <c r="O270" s="314"/>
      <c r="Q270" s="314"/>
      <c r="R270" s="314"/>
      <c r="S270" s="314"/>
      <c r="T270" s="314"/>
      <c r="U270" s="314"/>
    </row>
    <row r="271" spans="14:21" ht="12.75">
      <c r="N271" s="314"/>
      <c r="O271" s="314"/>
      <c r="Q271" s="314"/>
      <c r="R271" s="314"/>
      <c r="S271" s="314"/>
      <c r="T271" s="314"/>
      <c r="U271" s="314"/>
    </row>
    <row r="272" spans="14:21" ht="12.75">
      <c r="N272" s="314"/>
      <c r="O272" s="314"/>
      <c r="Q272" s="314"/>
      <c r="R272" s="314"/>
      <c r="S272" s="314"/>
      <c r="T272" s="314"/>
      <c r="U272" s="314"/>
    </row>
    <row r="273" spans="14:21" ht="12.75">
      <c r="N273" s="314"/>
      <c r="O273" s="314"/>
      <c r="Q273" s="314"/>
      <c r="R273" s="314"/>
      <c r="S273" s="314"/>
      <c r="T273" s="314"/>
      <c r="U273" s="314"/>
    </row>
    <row r="274" spans="14:21" ht="12.75">
      <c r="N274" s="314"/>
      <c r="O274" s="314"/>
      <c r="Q274" s="314"/>
      <c r="R274" s="314"/>
      <c r="S274" s="314"/>
      <c r="T274" s="314"/>
      <c r="U274" s="314"/>
    </row>
    <row r="275" spans="14:21" ht="12.75">
      <c r="N275" s="314"/>
      <c r="O275" s="314"/>
      <c r="Q275" s="314"/>
      <c r="R275" s="314"/>
      <c r="S275" s="314"/>
      <c r="T275" s="314"/>
      <c r="U275" s="314"/>
    </row>
    <row r="276" spans="14:21" ht="12.75">
      <c r="N276" s="314"/>
      <c r="O276" s="314"/>
      <c r="Q276" s="314"/>
      <c r="R276" s="314"/>
      <c r="S276" s="314"/>
      <c r="T276" s="314"/>
      <c r="U276" s="314"/>
    </row>
    <row r="277" spans="14:21" ht="12.75">
      <c r="N277" s="314"/>
      <c r="O277" s="314"/>
      <c r="Q277" s="314"/>
      <c r="R277" s="314"/>
      <c r="S277" s="314"/>
      <c r="T277" s="314"/>
      <c r="U277" s="314"/>
    </row>
    <row r="278" spans="14:21" ht="12.75">
      <c r="N278" s="314"/>
      <c r="O278" s="314"/>
      <c r="Q278" s="314"/>
      <c r="R278" s="314"/>
      <c r="S278" s="314"/>
      <c r="T278" s="314"/>
      <c r="U278" s="314"/>
    </row>
    <row r="279" spans="14:21" ht="12.75">
      <c r="N279" s="314"/>
      <c r="O279" s="314"/>
      <c r="Q279" s="314"/>
      <c r="R279" s="314"/>
      <c r="S279" s="314"/>
      <c r="T279" s="314"/>
      <c r="U279" s="314"/>
    </row>
    <row r="280" spans="14:21" ht="12.75">
      <c r="N280" s="314"/>
      <c r="O280" s="314"/>
      <c r="Q280" s="314"/>
      <c r="R280" s="314"/>
      <c r="S280" s="314"/>
      <c r="T280" s="314"/>
      <c r="U280" s="314"/>
    </row>
    <row r="281" spans="14:21" ht="12.75">
      <c r="N281" s="314"/>
      <c r="O281" s="314"/>
      <c r="Q281" s="314"/>
      <c r="R281" s="314"/>
      <c r="S281" s="314"/>
      <c r="T281" s="314"/>
      <c r="U281" s="314"/>
    </row>
    <row r="282" spans="14:21" ht="12.75">
      <c r="N282" s="314"/>
      <c r="O282" s="314"/>
      <c r="Q282" s="314"/>
      <c r="R282" s="314"/>
      <c r="S282" s="314"/>
      <c r="T282" s="314"/>
      <c r="U282" s="314"/>
    </row>
    <row r="283" spans="14:21" ht="12.75">
      <c r="N283" s="314"/>
      <c r="O283" s="314"/>
      <c r="Q283" s="314"/>
      <c r="R283" s="314"/>
      <c r="S283" s="314"/>
      <c r="T283" s="314"/>
      <c r="U283" s="314"/>
    </row>
    <row r="284" spans="14:21" ht="12.75">
      <c r="N284" s="314"/>
      <c r="O284" s="314"/>
      <c r="Q284" s="314"/>
      <c r="R284" s="314"/>
      <c r="S284" s="314"/>
      <c r="T284" s="314"/>
      <c r="U284" s="314"/>
    </row>
    <row r="285" spans="14:21" ht="12.75">
      <c r="N285" s="314"/>
      <c r="O285" s="314"/>
      <c r="Q285" s="314"/>
      <c r="R285" s="314"/>
      <c r="S285" s="314"/>
      <c r="T285" s="314"/>
      <c r="U285" s="314"/>
    </row>
    <row r="286" spans="14:21" ht="12.75">
      <c r="N286" s="314"/>
      <c r="O286" s="314"/>
      <c r="Q286" s="314"/>
      <c r="R286" s="314"/>
      <c r="S286" s="314"/>
      <c r="T286" s="314"/>
      <c r="U286" s="314"/>
    </row>
    <row r="287" spans="14:21" ht="12.75">
      <c r="N287" s="314"/>
      <c r="O287" s="314"/>
      <c r="Q287" s="314"/>
      <c r="R287" s="314"/>
      <c r="S287" s="314"/>
      <c r="T287" s="314"/>
      <c r="U287" s="314"/>
    </row>
    <row r="288" spans="14:21" ht="12.75">
      <c r="N288" s="314"/>
      <c r="O288" s="314"/>
      <c r="Q288" s="314"/>
      <c r="R288" s="314"/>
      <c r="S288" s="314"/>
      <c r="T288" s="314"/>
      <c r="U288" s="314"/>
    </row>
    <row r="289" spans="14:21" ht="12.75">
      <c r="N289" s="314"/>
      <c r="O289" s="314"/>
      <c r="Q289" s="314"/>
      <c r="R289" s="314"/>
      <c r="S289" s="314"/>
      <c r="T289" s="314"/>
      <c r="U289" s="314"/>
    </row>
    <row r="290" spans="14:21" ht="12.75">
      <c r="N290" s="314"/>
      <c r="O290" s="314"/>
      <c r="Q290" s="314"/>
      <c r="R290" s="314"/>
      <c r="S290" s="314"/>
      <c r="T290" s="314"/>
      <c r="U290" s="314"/>
    </row>
    <row r="291" spans="14:21" ht="12.75">
      <c r="N291" s="314"/>
      <c r="O291" s="314"/>
      <c r="Q291" s="314"/>
      <c r="R291" s="314"/>
      <c r="S291" s="314"/>
      <c r="T291" s="314"/>
      <c r="U291" s="314"/>
    </row>
    <row r="292" spans="14:21" ht="12.75">
      <c r="N292" s="314"/>
      <c r="O292" s="314"/>
      <c r="Q292" s="314"/>
      <c r="R292" s="314"/>
      <c r="S292" s="314"/>
      <c r="T292" s="314"/>
      <c r="U292" s="314"/>
    </row>
    <row r="293" spans="14:21" ht="12.75">
      <c r="N293" s="314"/>
      <c r="O293" s="314"/>
      <c r="Q293" s="314"/>
      <c r="R293" s="314"/>
      <c r="S293" s="314"/>
      <c r="T293" s="314"/>
      <c r="U293" s="314"/>
    </row>
    <row r="294" spans="14:21" ht="12.75">
      <c r="N294" s="314"/>
      <c r="O294" s="314"/>
      <c r="Q294" s="314"/>
      <c r="R294" s="314"/>
      <c r="S294" s="314"/>
      <c r="T294" s="314"/>
      <c r="U294" s="314"/>
    </row>
    <row r="295" spans="14:21" ht="12.75">
      <c r="N295" s="314"/>
      <c r="O295" s="314"/>
      <c r="Q295" s="314"/>
      <c r="R295" s="314"/>
      <c r="S295" s="314"/>
      <c r="T295" s="314"/>
      <c r="U295" s="314"/>
    </row>
    <row r="296" spans="14:21" ht="12.75">
      <c r="N296" s="314"/>
      <c r="O296" s="314"/>
      <c r="Q296" s="314"/>
      <c r="R296" s="314"/>
      <c r="S296" s="314"/>
      <c r="T296" s="314"/>
      <c r="U296" s="314"/>
    </row>
    <row r="297" spans="14:21" ht="12.75">
      <c r="N297" s="314"/>
      <c r="O297" s="314"/>
      <c r="Q297" s="314"/>
      <c r="R297" s="314"/>
      <c r="S297" s="314"/>
      <c r="T297" s="314"/>
      <c r="U297" s="314"/>
    </row>
    <row r="298" spans="14:21" ht="12.75">
      <c r="N298" s="314"/>
      <c r="O298" s="314"/>
      <c r="Q298" s="314"/>
      <c r="R298" s="314"/>
      <c r="S298" s="314"/>
      <c r="T298" s="314"/>
      <c r="U298" s="314"/>
    </row>
    <row r="299" spans="14:21" ht="12.75">
      <c r="N299" s="314"/>
      <c r="O299" s="314"/>
      <c r="Q299" s="314"/>
      <c r="R299" s="314"/>
      <c r="S299" s="314"/>
      <c r="T299" s="314"/>
      <c r="U299" s="314"/>
    </row>
    <row r="300" spans="14:21" ht="12.75">
      <c r="N300" s="314"/>
      <c r="O300" s="314"/>
      <c r="Q300" s="314"/>
      <c r="R300" s="314"/>
      <c r="S300" s="314"/>
      <c r="T300" s="314"/>
      <c r="U300" s="314"/>
    </row>
    <row r="301" spans="14:21" ht="12.75">
      <c r="N301" s="314"/>
      <c r="O301" s="314"/>
      <c r="Q301" s="314"/>
      <c r="R301" s="314"/>
      <c r="S301" s="314"/>
      <c r="T301" s="314"/>
      <c r="U301" s="314"/>
    </row>
    <row r="302" spans="14:21" ht="12.75">
      <c r="N302" s="314"/>
      <c r="O302" s="314"/>
      <c r="Q302" s="314"/>
      <c r="R302" s="314"/>
      <c r="S302" s="314"/>
      <c r="T302" s="314"/>
      <c r="U302" s="314"/>
    </row>
    <row r="303" spans="14:21" ht="12.75">
      <c r="N303" s="314"/>
      <c r="O303" s="314"/>
      <c r="Q303" s="314"/>
      <c r="R303" s="314"/>
      <c r="S303" s="314"/>
      <c r="T303" s="314"/>
      <c r="U303" s="314"/>
    </row>
    <row r="304" spans="14:21" ht="12.75">
      <c r="N304" s="314"/>
      <c r="O304" s="314"/>
      <c r="Q304" s="314"/>
      <c r="R304" s="314"/>
      <c r="S304" s="314"/>
      <c r="T304" s="314"/>
      <c r="U304" s="314"/>
    </row>
    <row r="305" spans="14:21" ht="12.75">
      <c r="N305" s="314"/>
      <c r="O305" s="314"/>
      <c r="Q305" s="314"/>
      <c r="R305" s="314"/>
      <c r="S305" s="314"/>
      <c r="T305" s="314"/>
      <c r="U305" s="314"/>
    </row>
    <row r="306" spans="14:21" ht="12.75">
      <c r="N306" s="314"/>
      <c r="O306" s="314"/>
      <c r="Q306" s="314"/>
      <c r="R306" s="314"/>
      <c r="S306" s="314"/>
      <c r="T306" s="314"/>
      <c r="U306" s="314"/>
    </row>
    <row r="307" spans="14:21" ht="12.75">
      <c r="N307" s="314"/>
      <c r="O307" s="314"/>
      <c r="Q307" s="314"/>
      <c r="R307" s="314"/>
      <c r="S307" s="314"/>
      <c r="T307" s="314"/>
      <c r="U307" s="314"/>
    </row>
    <row r="308" spans="14:21" ht="12.75">
      <c r="N308" s="314"/>
      <c r="O308" s="314"/>
      <c r="Q308" s="314"/>
      <c r="R308" s="314"/>
      <c r="S308" s="314"/>
      <c r="T308" s="314"/>
      <c r="U308" s="314"/>
    </row>
    <row r="309" spans="14:21" ht="12.75">
      <c r="N309" s="314"/>
      <c r="O309" s="314"/>
      <c r="Q309" s="314"/>
      <c r="R309" s="314"/>
      <c r="S309" s="314"/>
      <c r="T309" s="314"/>
      <c r="U309" s="314"/>
    </row>
    <row r="310" spans="14:21" ht="12.75">
      <c r="N310" s="314"/>
      <c r="O310" s="314"/>
      <c r="Q310" s="314"/>
      <c r="R310" s="314"/>
      <c r="S310" s="314"/>
      <c r="T310" s="314"/>
      <c r="U310" s="314"/>
    </row>
    <row r="311" spans="14:21" ht="12.75">
      <c r="N311" s="314"/>
      <c r="O311" s="314"/>
      <c r="Q311" s="314"/>
      <c r="R311" s="314"/>
      <c r="S311" s="314"/>
      <c r="T311" s="314"/>
      <c r="U311" s="314"/>
    </row>
    <row r="312" spans="14:21" ht="12.75">
      <c r="N312" s="314"/>
      <c r="O312" s="314"/>
      <c r="Q312" s="314"/>
      <c r="R312" s="314"/>
      <c r="S312" s="314"/>
      <c r="T312" s="314"/>
      <c r="U312" s="314"/>
    </row>
    <row r="313" spans="14:21" ht="12.75">
      <c r="N313" s="314"/>
      <c r="O313" s="314"/>
      <c r="Q313" s="314"/>
      <c r="R313" s="314"/>
      <c r="S313" s="314"/>
      <c r="T313" s="314"/>
      <c r="U313" s="314"/>
    </row>
    <row r="314" spans="14:21" ht="12.75">
      <c r="N314" s="314"/>
      <c r="O314" s="314"/>
      <c r="Q314" s="314"/>
      <c r="R314" s="314"/>
      <c r="S314" s="314"/>
      <c r="T314" s="314"/>
      <c r="U314" s="314"/>
    </row>
    <row r="315" spans="14:21" ht="12.75">
      <c r="N315" s="314"/>
      <c r="O315" s="314"/>
      <c r="Q315" s="314"/>
      <c r="R315" s="314"/>
      <c r="S315" s="314"/>
      <c r="T315" s="314"/>
      <c r="U315" s="314"/>
    </row>
    <row r="316" spans="14:21" ht="12.75">
      <c r="N316" s="314"/>
      <c r="O316" s="314"/>
      <c r="Q316" s="314"/>
      <c r="R316" s="314"/>
      <c r="S316" s="314"/>
      <c r="T316" s="314"/>
      <c r="U316" s="314"/>
    </row>
    <row r="317" spans="14:21" ht="12.75">
      <c r="N317" s="314"/>
      <c r="O317" s="314"/>
      <c r="Q317" s="314"/>
      <c r="R317" s="314"/>
      <c r="S317" s="314"/>
      <c r="T317" s="314"/>
      <c r="U317" s="314"/>
    </row>
    <row r="318" spans="14:21" ht="12.75">
      <c r="N318" s="314"/>
      <c r="O318" s="314"/>
      <c r="Q318" s="314"/>
      <c r="R318" s="314"/>
      <c r="S318" s="314"/>
      <c r="T318" s="314"/>
      <c r="U318" s="314"/>
    </row>
    <row r="319" spans="14:21" ht="12.75">
      <c r="N319" s="314"/>
      <c r="O319" s="314"/>
      <c r="Q319" s="314"/>
      <c r="R319" s="314"/>
      <c r="S319" s="314"/>
      <c r="T319" s="314"/>
      <c r="U319" s="314"/>
    </row>
    <row r="320" spans="14:21" ht="12.75">
      <c r="N320" s="314"/>
      <c r="O320" s="314"/>
      <c r="Q320" s="314"/>
      <c r="R320" s="314"/>
      <c r="S320" s="314"/>
      <c r="T320" s="314"/>
      <c r="U320" s="314"/>
    </row>
    <row r="321" spans="14:21" ht="12.75">
      <c r="N321" s="314"/>
      <c r="O321" s="314"/>
      <c r="Q321" s="314"/>
      <c r="R321" s="314"/>
      <c r="S321" s="314"/>
      <c r="T321" s="314"/>
      <c r="U321" s="314"/>
    </row>
    <row r="322" spans="14:21" ht="12.75">
      <c r="N322" s="314"/>
      <c r="O322" s="314"/>
      <c r="Q322" s="314"/>
      <c r="R322" s="314"/>
      <c r="S322" s="314"/>
      <c r="T322" s="314"/>
      <c r="U322" s="314"/>
    </row>
    <row r="323" spans="14:21" ht="12.75">
      <c r="N323" s="314"/>
      <c r="O323" s="314"/>
      <c r="Q323" s="314"/>
      <c r="R323" s="314"/>
      <c r="S323" s="314"/>
      <c r="T323" s="314"/>
      <c r="U323" s="314"/>
    </row>
    <row r="324" spans="14:21" ht="12.75">
      <c r="N324" s="314"/>
      <c r="O324" s="314"/>
      <c r="Q324" s="314"/>
      <c r="R324" s="314"/>
      <c r="S324" s="314"/>
      <c r="T324" s="314"/>
      <c r="U324" s="314"/>
    </row>
    <row r="325" spans="14:21" ht="12.75">
      <c r="N325" s="314"/>
      <c r="O325" s="314"/>
      <c r="Q325" s="314"/>
      <c r="R325" s="314"/>
      <c r="S325" s="314"/>
      <c r="T325" s="314"/>
      <c r="U325" s="314"/>
    </row>
    <row r="326" spans="14:21" ht="12.75">
      <c r="N326" s="314"/>
      <c r="O326" s="314"/>
      <c r="Q326" s="314"/>
      <c r="R326" s="314"/>
      <c r="S326" s="314"/>
      <c r="T326" s="314"/>
      <c r="U326" s="314"/>
    </row>
    <row r="327" spans="14:21" ht="12.75">
      <c r="N327" s="314"/>
      <c r="O327" s="314"/>
      <c r="Q327" s="314"/>
      <c r="R327" s="314"/>
      <c r="S327" s="314"/>
      <c r="T327" s="314"/>
      <c r="U327" s="314"/>
    </row>
    <row r="328" spans="14:21" ht="12.75">
      <c r="N328" s="314"/>
      <c r="O328" s="314"/>
      <c r="Q328" s="314"/>
      <c r="R328" s="314"/>
      <c r="S328" s="314"/>
      <c r="T328" s="314"/>
      <c r="U328" s="314"/>
    </row>
    <row r="329" spans="14:21" ht="12.75">
      <c r="N329" s="314"/>
      <c r="O329" s="314"/>
      <c r="Q329" s="314"/>
      <c r="R329" s="314"/>
      <c r="S329" s="314"/>
      <c r="T329" s="314"/>
      <c r="U329" s="314"/>
    </row>
    <row r="330" spans="14:21" ht="12.75">
      <c r="N330" s="314"/>
      <c r="O330" s="314"/>
      <c r="Q330" s="314"/>
      <c r="R330" s="314"/>
      <c r="S330" s="314"/>
      <c r="T330" s="314"/>
      <c r="U330" s="314"/>
    </row>
    <row r="331" spans="14:21" ht="12.75">
      <c r="N331" s="314"/>
      <c r="O331" s="314"/>
      <c r="Q331" s="314"/>
      <c r="R331" s="314"/>
      <c r="S331" s="314"/>
      <c r="T331" s="314"/>
      <c r="U331" s="314"/>
    </row>
    <row r="332" spans="14:21" ht="12.75">
      <c r="N332" s="314"/>
      <c r="O332" s="314"/>
      <c r="Q332" s="314"/>
      <c r="R332" s="314"/>
      <c r="S332" s="314"/>
      <c r="T332" s="314"/>
      <c r="U332" s="314"/>
    </row>
    <row r="333" spans="14:21" ht="12.75">
      <c r="N333" s="314"/>
      <c r="O333" s="314"/>
      <c r="Q333" s="314"/>
      <c r="R333" s="314"/>
      <c r="S333" s="314"/>
      <c r="T333" s="314"/>
      <c r="U333" s="314"/>
    </row>
    <row r="334" spans="14:21" ht="12.75">
      <c r="N334" s="314"/>
      <c r="O334" s="314"/>
      <c r="Q334" s="314"/>
      <c r="R334" s="314"/>
      <c r="S334" s="314"/>
      <c r="T334" s="314"/>
      <c r="U334" s="314"/>
    </row>
    <row r="335" spans="14:21" ht="12.75">
      <c r="N335" s="314"/>
      <c r="O335" s="314"/>
      <c r="Q335" s="314"/>
      <c r="R335" s="314"/>
      <c r="S335" s="314"/>
      <c r="T335" s="314"/>
      <c r="U335" s="314"/>
    </row>
    <row r="336" spans="14:21" ht="12.75">
      <c r="N336" s="314"/>
      <c r="O336" s="314"/>
      <c r="Q336" s="314"/>
      <c r="R336" s="314"/>
      <c r="S336" s="314"/>
      <c r="T336" s="314"/>
      <c r="U336" s="314"/>
    </row>
    <row r="337" spans="14:21" ht="12.75">
      <c r="N337" s="314"/>
      <c r="O337" s="314"/>
      <c r="Q337" s="314"/>
      <c r="R337" s="314"/>
      <c r="S337" s="314"/>
      <c r="T337" s="314"/>
      <c r="U337" s="314"/>
    </row>
    <row r="338" spans="14:21" ht="12.75">
      <c r="N338" s="314"/>
      <c r="O338" s="314"/>
      <c r="Q338" s="314"/>
      <c r="R338" s="314"/>
      <c r="S338" s="314"/>
      <c r="T338" s="314"/>
      <c r="U338" s="314"/>
    </row>
    <row r="339" spans="14:21" ht="12.75">
      <c r="N339" s="314"/>
      <c r="O339" s="314"/>
      <c r="Q339" s="314"/>
      <c r="R339" s="314"/>
      <c r="S339" s="314"/>
      <c r="T339" s="314"/>
      <c r="U339" s="314"/>
    </row>
    <row r="340" spans="14:21" ht="12.75">
      <c r="N340" s="314"/>
      <c r="O340" s="314"/>
      <c r="Q340" s="314"/>
      <c r="R340" s="314"/>
      <c r="S340" s="314"/>
      <c r="T340" s="314"/>
      <c r="U340" s="314"/>
    </row>
    <row r="341" spans="14:21" ht="12.75">
      <c r="N341" s="314"/>
      <c r="O341" s="314"/>
      <c r="Q341" s="314"/>
      <c r="R341" s="314"/>
      <c r="S341" s="314"/>
      <c r="T341" s="314"/>
      <c r="U341" s="314"/>
    </row>
    <row r="342" spans="14:21" ht="12.75">
      <c r="N342" s="314"/>
      <c r="O342" s="314"/>
      <c r="Q342" s="314"/>
      <c r="R342" s="314"/>
      <c r="S342" s="314"/>
      <c r="T342" s="314"/>
      <c r="U342" s="314"/>
    </row>
    <row r="343" spans="14:21" ht="12.75">
      <c r="N343" s="314"/>
      <c r="O343" s="314"/>
      <c r="Q343" s="314"/>
      <c r="R343" s="314"/>
      <c r="S343" s="314"/>
      <c r="T343" s="314"/>
      <c r="U343" s="314"/>
    </row>
    <row r="344" spans="14:21" ht="12.75">
      <c r="N344" s="314"/>
      <c r="O344" s="314"/>
      <c r="Q344" s="314"/>
      <c r="R344" s="314"/>
      <c r="S344" s="314"/>
      <c r="T344" s="314"/>
      <c r="U344" s="314"/>
    </row>
    <row r="345" spans="14:21" ht="12.75">
      <c r="N345" s="314"/>
      <c r="O345" s="314"/>
      <c r="Q345" s="314"/>
      <c r="R345" s="314"/>
      <c r="S345" s="314"/>
      <c r="T345" s="314"/>
      <c r="U345" s="314"/>
    </row>
    <row r="346" spans="14:21" ht="12.75">
      <c r="N346" s="314"/>
      <c r="O346" s="314"/>
      <c r="Q346" s="314"/>
      <c r="R346" s="314"/>
      <c r="S346" s="314"/>
      <c r="T346" s="314"/>
      <c r="U346" s="314"/>
    </row>
    <row r="347" spans="14:21" ht="12.75">
      <c r="N347" s="314"/>
      <c r="O347" s="314"/>
      <c r="Q347" s="314"/>
      <c r="R347" s="314"/>
      <c r="S347" s="314"/>
      <c r="T347" s="314"/>
      <c r="U347" s="314"/>
    </row>
    <row r="348" spans="14:21" ht="12.75">
      <c r="N348" s="314"/>
      <c r="O348" s="314"/>
      <c r="Q348" s="314"/>
      <c r="R348" s="314"/>
      <c r="S348" s="314"/>
      <c r="T348" s="314"/>
      <c r="U348" s="314"/>
    </row>
    <row r="349" spans="14:21" ht="12.75">
      <c r="N349" s="314"/>
      <c r="O349" s="314"/>
      <c r="Q349" s="314"/>
      <c r="R349" s="314"/>
      <c r="S349" s="314"/>
      <c r="T349" s="314"/>
      <c r="U349" s="314"/>
    </row>
    <row r="350" spans="14:21" ht="12.75">
      <c r="N350" s="314"/>
      <c r="O350" s="314"/>
      <c r="Q350" s="314"/>
      <c r="R350" s="314"/>
      <c r="S350" s="314"/>
      <c r="T350" s="314"/>
      <c r="U350" s="314"/>
    </row>
    <row r="351" spans="14:21" ht="12.75">
      <c r="N351" s="314"/>
      <c r="O351" s="314"/>
      <c r="Q351" s="314"/>
      <c r="R351" s="314"/>
      <c r="S351" s="314"/>
      <c r="T351" s="314"/>
      <c r="U351" s="314"/>
    </row>
    <row r="352" spans="14:21" ht="12.75">
      <c r="N352" s="314"/>
      <c r="O352" s="314"/>
      <c r="Q352" s="314"/>
      <c r="R352" s="314"/>
      <c r="S352" s="314"/>
      <c r="T352" s="314"/>
      <c r="U352" s="314"/>
    </row>
    <row r="353" spans="14:21" ht="12.75">
      <c r="N353" s="314"/>
      <c r="O353" s="314"/>
      <c r="Q353" s="314"/>
      <c r="R353" s="314"/>
      <c r="S353" s="314"/>
      <c r="T353" s="314"/>
      <c r="U353" s="314"/>
    </row>
    <row r="354" spans="14:21" ht="12.75">
      <c r="N354" s="314"/>
      <c r="O354" s="314"/>
      <c r="Q354" s="314"/>
      <c r="R354" s="314"/>
      <c r="S354" s="314"/>
      <c r="T354" s="314"/>
      <c r="U354" s="314"/>
    </row>
    <row r="355" spans="14:21" ht="12.75">
      <c r="N355" s="314"/>
      <c r="O355" s="314"/>
      <c r="Q355" s="314"/>
      <c r="R355" s="314"/>
      <c r="S355" s="314"/>
      <c r="T355" s="314"/>
      <c r="U355" s="314"/>
    </row>
    <row r="356" spans="14:21" ht="12.75">
      <c r="N356" s="314"/>
      <c r="O356" s="314"/>
      <c r="Q356" s="314"/>
      <c r="R356" s="314"/>
      <c r="S356" s="314"/>
      <c r="T356" s="314"/>
      <c r="U356" s="314"/>
    </row>
    <row r="357" spans="14:21" ht="12.75">
      <c r="N357" s="314"/>
      <c r="O357" s="314"/>
      <c r="Q357" s="314"/>
      <c r="R357" s="314"/>
      <c r="S357" s="314"/>
      <c r="T357" s="314"/>
      <c r="U357" s="314"/>
    </row>
    <row r="358" spans="14:21" ht="12.75">
      <c r="N358" s="314"/>
      <c r="O358" s="314"/>
      <c r="Q358" s="314"/>
      <c r="R358" s="314"/>
      <c r="S358" s="314"/>
      <c r="T358" s="314"/>
      <c r="U358" s="314"/>
    </row>
    <row r="359" spans="14:21" ht="12.75">
      <c r="N359" s="314"/>
      <c r="O359" s="314"/>
      <c r="Q359" s="314"/>
      <c r="R359" s="314"/>
      <c r="S359" s="314"/>
      <c r="T359" s="314"/>
      <c r="U359" s="314"/>
    </row>
    <row r="360" spans="14:21" ht="12.75">
      <c r="N360" s="314"/>
      <c r="O360" s="314"/>
      <c r="Q360" s="314"/>
      <c r="R360" s="314"/>
      <c r="S360" s="314"/>
      <c r="T360" s="314"/>
      <c r="U360" s="314"/>
    </row>
    <row r="361" spans="14:21" ht="12.75">
      <c r="N361" s="314"/>
      <c r="O361" s="314"/>
      <c r="Q361" s="314"/>
      <c r="R361" s="314"/>
      <c r="S361" s="314"/>
      <c r="T361" s="314"/>
      <c r="U361" s="314"/>
    </row>
    <row r="362" spans="14:21" ht="12.75">
      <c r="N362" s="314"/>
      <c r="O362" s="314"/>
      <c r="Q362" s="314"/>
      <c r="R362" s="314"/>
      <c r="S362" s="314"/>
      <c r="T362" s="314"/>
      <c r="U362" s="314"/>
    </row>
    <row r="363" spans="14:21" ht="12.75">
      <c r="N363" s="314"/>
      <c r="O363" s="314"/>
      <c r="Q363" s="314"/>
      <c r="R363" s="314"/>
      <c r="S363" s="314"/>
      <c r="T363" s="314"/>
      <c r="U363" s="314"/>
    </row>
    <row r="364" spans="14:21" ht="12.75">
      <c r="N364" s="314"/>
      <c r="O364" s="314"/>
      <c r="Q364" s="314"/>
      <c r="R364" s="314"/>
      <c r="S364" s="314"/>
      <c r="T364" s="314"/>
      <c r="U364" s="314"/>
    </row>
    <row r="365" spans="14:21" ht="12.75">
      <c r="N365" s="314"/>
      <c r="O365" s="314"/>
      <c r="Q365" s="314"/>
      <c r="R365" s="314"/>
      <c r="S365" s="314"/>
      <c r="T365" s="314"/>
      <c r="U365" s="314"/>
    </row>
    <row r="366" spans="14:21" ht="12.75">
      <c r="N366" s="314"/>
      <c r="O366" s="314"/>
      <c r="Q366" s="314"/>
      <c r="R366" s="314"/>
      <c r="S366" s="314"/>
      <c r="T366" s="314"/>
      <c r="U366" s="314"/>
    </row>
    <row r="367" spans="14:21" ht="12.75">
      <c r="N367" s="314"/>
      <c r="O367" s="314"/>
      <c r="Q367" s="314"/>
      <c r="R367" s="314"/>
      <c r="S367" s="314"/>
      <c r="T367" s="314"/>
      <c r="U367" s="314"/>
    </row>
    <row r="368" spans="14:21" ht="12.75">
      <c r="N368" s="314"/>
      <c r="O368" s="314"/>
      <c r="Q368" s="314"/>
      <c r="R368" s="314"/>
      <c r="S368" s="314"/>
      <c r="T368" s="314"/>
      <c r="U368" s="314"/>
    </row>
    <row r="369" spans="14:21" ht="12.75">
      <c r="N369" s="314"/>
      <c r="O369" s="314"/>
      <c r="Q369" s="314"/>
      <c r="R369" s="314"/>
      <c r="S369" s="314"/>
      <c r="T369" s="314"/>
      <c r="U369" s="314"/>
    </row>
    <row r="370" spans="14:21" ht="12.75">
      <c r="N370" s="314"/>
      <c r="O370" s="314"/>
      <c r="Q370" s="314"/>
      <c r="R370" s="314"/>
      <c r="S370" s="314"/>
      <c r="T370" s="314"/>
      <c r="U370" s="314"/>
    </row>
    <row r="371" spans="14:21" ht="12.75">
      <c r="N371" s="314"/>
      <c r="O371" s="314"/>
      <c r="Q371" s="314"/>
      <c r="R371" s="314"/>
      <c r="S371" s="314"/>
      <c r="T371" s="314"/>
      <c r="U371" s="314"/>
    </row>
    <row r="372" spans="14:21" ht="12.75">
      <c r="N372" s="314"/>
      <c r="O372" s="314"/>
      <c r="Q372" s="314"/>
      <c r="R372" s="314"/>
      <c r="S372" s="314"/>
      <c r="T372" s="314"/>
      <c r="U372" s="314"/>
    </row>
    <row r="373" spans="14:21" ht="12.75">
      <c r="N373" s="314"/>
      <c r="O373" s="314"/>
      <c r="Q373" s="314"/>
      <c r="R373" s="314"/>
      <c r="S373" s="314"/>
      <c r="T373" s="314"/>
      <c r="U373" s="314"/>
    </row>
    <row r="374" spans="14:21" ht="12.75">
      <c r="N374" s="314"/>
      <c r="O374" s="314"/>
      <c r="Q374" s="314"/>
      <c r="R374" s="314"/>
      <c r="S374" s="314"/>
      <c r="T374" s="314"/>
      <c r="U374" s="314"/>
    </row>
    <row r="375" spans="14:21" ht="12.75">
      <c r="N375" s="314"/>
      <c r="O375" s="314"/>
      <c r="Q375" s="314"/>
      <c r="R375" s="314"/>
      <c r="S375" s="314"/>
      <c r="T375" s="314"/>
      <c r="U375" s="314"/>
    </row>
    <row r="376" spans="14:21" ht="12.75">
      <c r="N376" s="314"/>
      <c r="O376" s="314"/>
      <c r="Q376" s="314"/>
      <c r="R376" s="314"/>
      <c r="S376" s="314"/>
      <c r="T376" s="314"/>
      <c r="U376" s="314"/>
    </row>
    <row r="377" spans="14:21" ht="12.75">
      <c r="N377" s="314"/>
      <c r="O377" s="314"/>
      <c r="Q377" s="314"/>
      <c r="R377" s="314"/>
      <c r="S377" s="314"/>
      <c r="T377" s="314"/>
      <c r="U377" s="314"/>
    </row>
    <row r="378" spans="14:21" ht="12.75">
      <c r="N378" s="314"/>
      <c r="O378" s="314"/>
      <c r="Q378" s="314"/>
      <c r="R378" s="314"/>
      <c r="S378" s="314"/>
      <c r="T378" s="314"/>
      <c r="U378" s="314"/>
    </row>
    <row r="379" spans="14:21" ht="12.75">
      <c r="N379" s="314"/>
      <c r="O379" s="314"/>
      <c r="Q379" s="314"/>
      <c r="R379" s="314"/>
      <c r="S379" s="314"/>
      <c r="T379" s="314"/>
      <c r="U379" s="314"/>
    </row>
    <row r="380" spans="14:21" ht="12.75">
      <c r="N380" s="314"/>
      <c r="O380" s="314"/>
      <c r="Q380" s="314"/>
      <c r="R380" s="314"/>
      <c r="S380" s="314"/>
      <c r="T380" s="314"/>
      <c r="U380" s="314"/>
    </row>
    <row r="381" spans="14:21" ht="12.75">
      <c r="N381" s="314"/>
      <c r="O381" s="314"/>
      <c r="Q381" s="314"/>
      <c r="R381" s="314"/>
      <c r="S381" s="314"/>
      <c r="T381" s="314"/>
      <c r="U381" s="314"/>
    </row>
    <row r="382" spans="14:21" ht="12.75">
      <c r="N382" s="314"/>
      <c r="O382" s="314"/>
      <c r="Q382" s="314"/>
      <c r="R382" s="314"/>
      <c r="S382" s="314"/>
      <c r="T382" s="314"/>
      <c r="U382" s="314"/>
    </row>
    <row r="383" spans="14:21" ht="12.75">
      <c r="N383" s="314"/>
      <c r="O383" s="314"/>
      <c r="Q383" s="314"/>
      <c r="R383" s="314"/>
      <c r="S383" s="314"/>
      <c r="T383" s="314"/>
      <c r="U383" s="314"/>
    </row>
    <row r="384" spans="14:21" ht="12.75">
      <c r="N384" s="314"/>
      <c r="O384" s="314"/>
      <c r="Q384" s="314"/>
      <c r="R384" s="314"/>
      <c r="S384" s="314"/>
      <c r="T384" s="314"/>
      <c r="U384" s="314"/>
    </row>
    <row r="385" spans="14:21" ht="12.75">
      <c r="N385" s="314"/>
      <c r="O385" s="314"/>
      <c r="Q385" s="314"/>
      <c r="R385" s="314"/>
      <c r="S385" s="314"/>
      <c r="T385" s="314"/>
      <c r="U385" s="314"/>
    </row>
    <row r="386" spans="14:21" ht="12.75">
      <c r="N386" s="314"/>
      <c r="O386" s="314"/>
      <c r="Q386" s="314"/>
      <c r="R386" s="314"/>
      <c r="S386" s="314"/>
      <c r="T386" s="314"/>
      <c r="U386" s="314"/>
    </row>
    <row r="387" spans="14:21" ht="12.75">
      <c r="N387" s="314"/>
      <c r="O387" s="314"/>
      <c r="Q387" s="314"/>
      <c r="R387" s="314"/>
      <c r="S387" s="314"/>
      <c r="T387" s="314"/>
      <c r="U387" s="314"/>
    </row>
    <row r="388" spans="14:21" ht="12.75">
      <c r="N388" s="314"/>
      <c r="O388" s="314"/>
      <c r="Q388" s="314"/>
      <c r="R388" s="314"/>
      <c r="S388" s="314"/>
      <c r="T388" s="314"/>
      <c r="U388" s="314"/>
    </row>
    <row r="389" spans="14:21" ht="12.75">
      <c r="N389" s="314"/>
      <c r="O389" s="314"/>
      <c r="Q389" s="314"/>
      <c r="R389" s="314"/>
      <c r="S389" s="314"/>
      <c r="T389" s="314"/>
      <c r="U389" s="314"/>
    </row>
    <row r="390" spans="14:21" ht="12.75">
      <c r="N390" s="314"/>
      <c r="O390" s="314"/>
      <c r="Q390" s="314"/>
      <c r="R390" s="314"/>
      <c r="S390" s="314"/>
      <c r="T390" s="314"/>
      <c r="U390" s="314"/>
    </row>
    <row r="391" spans="14:21" ht="12.75">
      <c r="N391" s="314"/>
      <c r="O391" s="314"/>
      <c r="Q391" s="314"/>
      <c r="R391" s="314"/>
      <c r="S391" s="314"/>
      <c r="T391" s="314"/>
      <c r="U391" s="314"/>
    </row>
    <row r="392" spans="14:21" ht="12.75">
      <c r="N392" s="314"/>
      <c r="O392" s="314"/>
      <c r="Q392" s="314"/>
      <c r="R392" s="314"/>
      <c r="S392" s="314"/>
      <c r="T392" s="314"/>
      <c r="U392" s="314"/>
    </row>
    <row r="393" spans="14:21" ht="12.75">
      <c r="N393" s="314"/>
      <c r="O393" s="314"/>
      <c r="Q393" s="314"/>
      <c r="R393" s="314"/>
      <c r="S393" s="314"/>
      <c r="T393" s="314"/>
      <c r="U393" s="314"/>
    </row>
    <row r="394" spans="14:21" ht="12.75">
      <c r="N394" s="314"/>
      <c r="O394" s="314"/>
      <c r="Q394" s="314"/>
      <c r="R394" s="314"/>
      <c r="S394" s="314"/>
      <c r="T394" s="314"/>
      <c r="U394" s="314"/>
    </row>
    <row r="395" spans="14:21" ht="12.75">
      <c r="N395" s="314"/>
      <c r="O395" s="314"/>
      <c r="Q395" s="314"/>
      <c r="R395" s="314"/>
      <c r="S395" s="314"/>
      <c r="T395" s="314"/>
      <c r="U395" s="314"/>
    </row>
    <row r="396" spans="14:21" ht="12.75">
      <c r="N396" s="314"/>
      <c r="O396" s="314"/>
      <c r="Q396" s="314"/>
      <c r="R396" s="314"/>
      <c r="S396" s="314"/>
      <c r="T396" s="314"/>
      <c r="U396" s="314"/>
    </row>
    <row r="397" spans="14:21" ht="12.75">
      <c r="N397" s="314"/>
      <c r="O397" s="314"/>
      <c r="Q397" s="314"/>
      <c r="R397" s="314"/>
      <c r="S397" s="314"/>
      <c r="T397" s="314"/>
      <c r="U397" s="314"/>
    </row>
    <row r="398" spans="14:21" ht="12.75">
      <c r="N398" s="314"/>
      <c r="O398" s="314"/>
      <c r="Q398" s="314"/>
      <c r="R398" s="314"/>
      <c r="S398" s="314"/>
      <c r="T398" s="314"/>
      <c r="U398" s="314"/>
    </row>
    <row r="399" spans="14:21" ht="12.75">
      <c r="N399" s="314"/>
      <c r="O399" s="314"/>
      <c r="Q399" s="314"/>
      <c r="R399" s="314"/>
      <c r="S399" s="314"/>
      <c r="T399" s="314"/>
      <c r="U399" s="314"/>
    </row>
    <row r="400" spans="14:21" ht="12.75">
      <c r="N400" s="314"/>
      <c r="O400" s="314"/>
      <c r="Q400" s="314"/>
      <c r="R400" s="314"/>
      <c r="S400" s="314"/>
      <c r="T400" s="314"/>
      <c r="U400" s="314"/>
    </row>
    <row r="401" spans="14:21" ht="12.75">
      <c r="N401" s="314"/>
      <c r="O401" s="314"/>
      <c r="Q401" s="314"/>
      <c r="R401" s="314"/>
      <c r="S401" s="314"/>
      <c r="T401" s="314"/>
      <c r="U401" s="314"/>
    </row>
    <row r="402" spans="14:21" ht="12.75">
      <c r="N402" s="314"/>
      <c r="O402" s="314"/>
      <c r="Q402" s="314"/>
      <c r="R402" s="314"/>
      <c r="S402" s="314"/>
      <c r="T402" s="314"/>
      <c r="U402" s="314"/>
    </row>
    <row r="403" spans="14:21" ht="12.75">
      <c r="N403" s="314"/>
      <c r="O403" s="314"/>
      <c r="Q403" s="314"/>
      <c r="R403" s="314"/>
      <c r="S403" s="314"/>
      <c r="T403" s="314"/>
      <c r="U403" s="314"/>
    </row>
    <row r="404" spans="14:21" ht="12.75">
      <c r="N404" s="314"/>
      <c r="O404" s="314"/>
      <c r="Q404" s="314"/>
      <c r="R404" s="314"/>
      <c r="S404" s="314"/>
      <c r="T404" s="314"/>
      <c r="U404" s="314"/>
    </row>
    <row r="405" spans="14:21" ht="12.75">
      <c r="N405" s="314"/>
      <c r="O405" s="314"/>
      <c r="Q405" s="314"/>
      <c r="R405" s="314"/>
      <c r="S405" s="314"/>
      <c r="T405" s="314"/>
      <c r="U405" s="314"/>
    </row>
    <row r="406" spans="14:21" ht="12.75">
      <c r="N406" s="314"/>
      <c r="O406" s="314"/>
      <c r="Q406" s="314"/>
      <c r="R406" s="314"/>
      <c r="S406" s="314"/>
      <c r="T406" s="314"/>
      <c r="U406" s="314"/>
    </row>
    <row r="407" spans="14:21" ht="12.75">
      <c r="N407" s="314"/>
      <c r="O407" s="314"/>
      <c r="Q407" s="314"/>
      <c r="R407" s="314"/>
      <c r="S407" s="314"/>
      <c r="T407" s="314"/>
      <c r="U407" s="314"/>
    </row>
    <row r="408" spans="14:21" ht="12.75">
      <c r="N408" s="314"/>
      <c r="O408" s="314"/>
      <c r="Q408" s="314"/>
      <c r="R408" s="314"/>
      <c r="S408" s="314"/>
      <c r="T408" s="314"/>
      <c r="U408" s="314"/>
    </row>
    <row r="409" spans="14:21" ht="12.75">
      <c r="N409" s="314"/>
      <c r="O409" s="314"/>
      <c r="Q409" s="314"/>
      <c r="R409" s="314"/>
      <c r="S409" s="314"/>
      <c r="T409" s="314"/>
      <c r="U409" s="314"/>
    </row>
    <row r="410" spans="14:21" ht="12.75">
      <c r="N410" s="314"/>
      <c r="O410" s="314"/>
      <c r="Q410" s="314"/>
      <c r="R410" s="314"/>
      <c r="S410" s="314"/>
      <c r="T410" s="314"/>
      <c r="U410" s="314"/>
    </row>
    <row r="411" spans="14:21" ht="12.75">
      <c r="N411" s="314"/>
      <c r="O411" s="314"/>
      <c r="Q411" s="314"/>
      <c r="R411" s="314"/>
      <c r="S411" s="314"/>
      <c r="T411" s="314"/>
      <c r="U411" s="314"/>
    </row>
    <row r="412" spans="14:21" ht="12.75">
      <c r="N412" s="314"/>
      <c r="O412" s="314"/>
      <c r="Q412" s="314"/>
      <c r="R412" s="314"/>
      <c r="S412" s="314"/>
      <c r="T412" s="314"/>
      <c r="U412" s="314"/>
    </row>
    <row r="413" spans="14:21" ht="12.75">
      <c r="N413" s="314"/>
      <c r="O413" s="314"/>
      <c r="Q413" s="314"/>
      <c r="R413" s="314"/>
      <c r="S413" s="314"/>
      <c r="T413" s="314"/>
      <c r="U413" s="314"/>
    </row>
    <row r="414" spans="14:21" ht="12.75">
      <c r="N414" s="314"/>
      <c r="O414" s="314"/>
      <c r="Q414" s="314"/>
      <c r="R414" s="314"/>
      <c r="S414" s="314"/>
      <c r="T414" s="314"/>
      <c r="U414" s="314"/>
    </row>
    <row r="415" spans="14:21" ht="12.75">
      <c r="N415" s="314"/>
      <c r="O415" s="314"/>
      <c r="Q415" s="314"/>
      <c r="R415" s="314"/>
      <c r="S415" s="314"/>
      <c r="T415" s="314"/>
      <c r="U415" s="314"/>
    </row>
    <row r="416" spans="14:21" ht="12.75">
      <c r="N416" s="314"/>
      <c r="O416" s="314"/>
      <c r="Q416" s="314"/>
      <c r="R416" s="314"/>
      <c r="S416" s="314"/>
      <c r="T416" s="314"/>
      <c r="U416" s="314"/>
    </row>
    <row r="417" spans="14:21" ht="12.75">
      <c r="N417" s="314"/>
      <c r="O417" s="314"/>
      <c r="Q417" s="314"/>
      <c r="R417" s="314"/>
      <c r="S417" s="314"/>
      <c r="T417" s="314"/>
      <c r="U417" s="314"/>
    </row>
    <row r="418" spans="14:21" ht="12.75">
      <c r="N418" s="314"/>
      <c r="O418" s="314"/>
      <c r="Q418" s="314"/>
      <c r="R418" s="314"/>
      <c r="S418" s="314"/>
      <c r="T418" s="314"/>
      <c r="U418" s="314"/>
    </row>
    <row r="419" spans="14:21" ht="12.75">
      <c r="N419" s="314"/>
      <c r="O419" s="314"/>
      <c r="Q419" s="314"/>
      <c r="R419" s="314"/>
      <c r="S419" s="314"/>
      <c r="T419" s="314"/>
      <c r="U419" s="314"/>
    </row>
    <row r="420" spans="14:21" ht="12.75">
      <c r="N420" s="314"/>
      <c r="O420" s="314"/>
      <c r="Q420" s="314"/>
      <c r="R420" s="314"/>
      <c r="S420" s="314"/>
      <c r="T420" s="314"/>
      <c r="U420" s="314"/>
    </row>
    <row r="421" spans="14:21" ht="12.75">
      <c r="N421" s="314"/>
      <c r="O421" s="314"/>
      <c r="Q421" s="314"/>
      <c r="R421" s="314"/>
      <c r="S421" s="314"/>
      <c r="T421" s="314"/>
      <c r="U421" s="314"/>
    </row>
    <row r="422" spans="14:21" ht="12.75">
      <c r="N422" s="314"/>
      <c r="O422" s="314"/>
      <c r="Q422" s="314"/>
      <c r="R422" s="314"/>
      <c r="S422" s="314"/>
      <c r="T422" s="314"/>
      <c r="U422" s="314"/>
    </row>
    <row r="423" spans="14:21" ht="12.75">
      <c r="N423" s="314"/>
      <c r="O423" s="314"/>
      <c r="Q423" s="314"/>
      <c r="R423" s="314"/>
      <c r="S423" s="314"/>
      <c r="T423" s="314"/>
      <c r="U423" s="314"/>
    </row>
    <row r="424" spans="14:21" ht="12.75">
      <c r="N424" s="314"/>
      <c r="O424" s="314"/>
      <c r="Q424" s="314"/>
      <c r="R424" s="314"/>
      <c r="S424" s="314"/>
      <c r="T424" s="314"/>
      <c r="U424" s="314"/>
    </row>
    <row r="425" spans="14:21" ht="12.75">
      <c r="N425" s="314"/>
      <c r="O425" s="314"/>
      <c r="Q425" s="314"/>
      <c r="R425" s="314"/>
      <c r="S425" s="314"/>
      <c r="T425" s="314"/>
      <c r="U425" s="314"/>
    </row>
    <row r="426" spans="14:21" ht="12.75">
      <c r="N426" s="314"/>
      <c r="O426" s="314"/>
      <c r="Q426" s="314"/>
      <c r="R426" s="314"/>
      <c r="S426" s="314"/>
      <c r="T426" s="314"/>
      <c r="U426" s="314"/>
    </row>
    <row r="427" spans="14:21" ht="12.75">
      <c r="N427" s="314"/>
      <c r="O427" s="314"/>
      <c r="Q427" s="314"/>
      <c r="R427" s="314"/>
      <c r="S427" s="314"/>
      <c r="T427" s="314"/>
      <c r="U427" s="314"/>
    </row>
    <row r="428" spans="14:21" ht="12.75">
      <c r="N428" s="314"/>
      <c r="O428" s="314"/>
      <c r="Q428" s="314"/>
      <c r="R428" s="314"/>
      <c r="S428" s="314"/>
      <c r="T428" s="314"/>
      <c r="U428" s="314"/>
    </row>
    <row r="429" spans="14:21" ht="12.75">
      <c r="N429" s="314"/>
      <c r="O429" s="314"/>
      <c r="Q429" s="314"/>
      <c r="R429" s="314"/>
      <c r="S429" s="314"/>
      <c r="T429" s="314"/>
      <c r="U429" s="314"/>
    </row>
    <row r="430" spans="14:21" ht="12.75">
      <c r="N430" s="314"/>
      <c r="O430" s="314"/>
      <c r="Q430" s="314"/>
      <c r="R430" s="314"/>
      <c r="S430" s="314"/>
      <c r="T430" s="314"/>
      <c r="U430" s="314"/>
    </row>
    <row r="431" spans="14:21" ht="12.75">
      <c r="N431" s="314"/>
      <c r="O431" s="314"/>
      <c r="Q431" s="314"/>
      <c r="R431" s="314"/>
      <c r="S431" s="314"/>
      <c r="T431" s="314"/>
      <c r="U431" s="314"/>
    </row>
    <row r="432" spans="14:21" ht="12.75">
      <c r="N432" s="314"/>
      <c r="O432" s="314"/>
      <c r="Q432" s="314"/>
      <c r="R432" s="314"/>
      <c r="S432" s="314"/>
      <c r="T432" s="314"/>
      <c r="U432" s="314"/>
    </row>
    <row r="433" spans="14:21" ht="12.75">
      <c r="N433" s="314"/>
      <c r="O433" s="314"/>
      <c r="Q433" s="314"/>
      <c r="R433" s="314"/>
      <c r="S433" s="314"/>
      <c r="T433" s="314"/>
      <c r="U433" s="314"/>
    </row>
    <row r="434" spans="14:21" ht="12.75">
      <c r="N434" s="314"/>
      <c r="O434" s="314"/>
      <c r="Q434" s="314"/>
      <c r="R434" s="314"/>
      <c r="S434" s="314"/>
      <c r="T434" s="314"/>
      <c r="U434" s="314"/>
    </row>
    <row r="435" spans="14:21" ht="12.75">
      <c r="N435" s="314"/>
      <c r="O435" s="314"/>
      <c r="Q435" s="314"/>
      <c r="R435" s="314"/>
      <c r="S435" s="314"/>
      <c r="T435" s="314"/>
      <c r="U435" s="314"/>
    </row>
    <row r="436" spans="14:21" ht="12.75">
      <c r="N436" s="314"/>
      <c r="O436" s="314"/>
      <c r="Q436" s="314"/>
      <c r="R436" s="314"/>
      <c r="S436" s="314"/>
      <c r="T436" s="314"/>
      <c r="U436" s="314"/>
    </row>
    <row r="437" spans="14:21" ht="12.75">
      <c r="N437" s="314"/>
      <c r="O437" s="314"/>
      <c r="Q437" s="314"/>
      <c r="R437" s="314"/>
      <c r="S437" s="314"/>
      <c r="T437" s="314"/>
      <c r="U437" s="314"/>
    </row>
    <row r="438" spans="14:21" ht="12.75">
      <c r="N438" s="314"/>
      <c r="O438" s="314"/>
      <c r="Q438" s="314"/>
      <c r="R438" s="314"/>
      <c r="S438" s="314"/>
      <c r="T438" s="314"/>
      <c r="U438" s="314"/>
    </row>
    <row r="439" spans="14:21" ht="12.75">
      <c r="N439" s="314"/>
      <c r="O439" s="314"/>
      <c r="Q439" s="314"/>
      <c r="R439" s="314"/>
      <c r="S439" s="314"/>
      <c r="T439" s="314"/>
      <c r="U439" s="314"/>
    </row>
    <row r="440" spans="14:21" ht="12.75">
      <c r="N440" s="314"/>
      <c r="O440" s="314"/>
      <c r="Q440" s="314"/>
      <c r="R440" s="314"/>
      <c r="S440" s="314"/>
      <c r="T440" s="314"/>
      <c r="U440" s="314"/>
    </row>
    <row r="441" spans="14:21" ht="12.75">
      <c r="N441" s="314"/>
      <c r="O441" s="314"/>
      <c r="Q441" s="314"/>
      <c r="R441" s="314"/>
      <c r="S441" s="314"/>
      <c r="T441" s="314"/>
      <c r="U441" s="314"/>
    </row>
    <row r="442" spans="14:21" ht="12.75">
      <c r="N442" s="314"/>
      <c r="O442" s="314"/>
      <c r="Q442" s="314"/>
      <c r="R442" s="314"/>
      <c r="S442" s="314"/>
      <c r="T442" s="314"/>
      <c r="U442" s="314"/>
    </row>
    <row r="443" spans="14:21" ht="12.75">
      <c r="N443" s="314"/>
      <c r="O443" s="314"/>
      <c r="Q443" s="314"/>
      <c r="R443" s="314"/>
      <c r="S443" s="314"/>
      <c r="T443" s="314"/>
      <c r="U443" s="314"/>
    </row>
    <row r="444" spans="14:21" ht="12.75">
      <c r="N444" s="314"/>
      <c r="O444" s="314"/>
      <c r="Q444" s="314"/>
      <c r="R444" s="314"/>
      <c r="S444" s="314"/>
      <c r="T444" s="314"/>
      <c r="U444" s="314"/>
    </row>
    <row r="445" spans="14:21" ht="12.75">
      <c r="N445" s="314"/>
      <c r="O445" s="314"/>
      <c r="Q445" s="314"/>
      <c r="R445" s="314"/>
      <c r="S445" s="314"/>
      <c r="T445" s="314"/>
      <c r="U445" s="314"/>
    </row>
    <row r="446" spans="14:21" ht="12.75">
      <c r="N446" s="314"/>
      <c r="O446" s="314"/>
      <c r="Q446" s="314"/>
      <c r="R446" s="314"/>
      <c r="S446" s="314"/>
      <c r="T446" s="314"/>
      <c r="U446" s="314"/>
    </row>
    <row r="447" spans="14:21" ht="12.75">
      <c r="N447" s="314"/>
      <c r="O447" s="314"/>
      <c r="Q447" s="314"/>
      <c r="R447" s="314"/>
      <c r="S447" s="314"/>
      <c r="T447" s="314"/>
      <c r="U447" s="314"/>
    </row>
    <row r="448" spans="14:21" ht="12.75">
      <c r="N448" s="314"/>
      <c r="O448" s="314"/>
      <c r="Q448" s="314"/>
      <c r="R448" s="314"/>
      <c r="S448" s="314"/>
      <c r="T448" s="314"/>
      <c r="U448" s="314"/>
    </row>
    <row r="449" spans="14:21" ht="12.75">
      <c r="N449" s="314"/>
      <c r="O449" s="314"/>
      <c r="Q449" s="314"/>
      <c r="R449" s="314"/>
      <c r="S449" s="314"/>
      <c r="T449" s="314"/>
      <c r="U449" s="314"/>
    </row>
    <row r="450" spans="14:21" ht="12.75">
      <c r="N450" s="314"/>
      <c r="O450" s="314"/>
      <c r="Q450" s="314"/>
      <c r="R450" s="314"/>
      <c r="S450" s="314"/>
      <c r="T450" s="314"/>
      <c r="U450" s="314"/>
    </row>
    <row r="451" spans="14:21" ht="12.75">
      <c r="N451" s="314"/>
      <c r="O451" s="314"/>
      <c r="Q451" s="314"/>
      <c r="R451" s="314"/>
      <c r="S451" s="314"/>
      <c r="T451" s="314"/>
      <c r="U451" s="314"/>
    </row>
    <row r="452" spans="14:21" ht="12.75">
      <c r="N452" s="314"/>
      <c r="O452" s="314"/>
      <c r="Q452" s="314"/>
      <c r="R452" s="314"/>
      <c r="S452" s="314"/>
      <c r="T452" s="314"/>
      <c r="U452" s="314"/>
    </row>
    <row r="453" spans="14:21" ht="12.75">
      <c r="N453" s="314"/>
      <c r="O453" s="314"/>
      <c r="Q453" s="314"/>
      <c r="R453" s="314"/>
      <c r="S453" s="314"/>
      <c r="T453" s="314"/>
      <c r="U453" s="314"/>
    </row>
    <row r="454" spans="14:21" ht="12.75">
      <c r="N454" s="314"/>
      <c r="O454" s="314"/>
      <c r="Q454" s="314"/>
      <c r="R454" s="314"/>
      <c r="S454" s="314"/>
      <c r="T454" s="314"/>
      <c r="U454" s="314"/>
    </row>
    <row r="455" spans="14:21" ht="12.75">
      <c r="N455" s="314"/>
      <c r="O455" s="314"/>
      <c r="Q455" s="314"/>
      <c r="R455" s="314"/>
      <c r="S455" s="314"/>
      <c r="T455" s="314"/>
      <c r="U455" s="314"/>
    </row>
    <row r="456" spans="14:21" ht="12.75">
      <c r="N456" s="314"/>
      <c r="O456" s="314"/>
      <c r="Q456" s="314"/>
      <c r="R456" s="314"/>
      <c r="S456" s="314"/>
      <c r="T456" s="314"/>
      <c r="U456" s="314"/>
    </row>
    <row r="457" spans="14:21" ht="12.75">
      <c r="N457" s="314"/>
      <c r="O457" s="314"/>
      <c r="Q457" s="314"/>
      <c r="R457" s="314"/>
      <c r="S457" s="314"/>
      <c r="T457" s="314"/>
      <c r="U457" s="314"/>
    </row>
    <row r="458" spans="14:21" ht="12.75">
      <c r="N458" s="314"/>
      <c r="O458" s="314"/>
      <c r="Q458" s="314"/>
      <c r="R458" s="314"/>
      <c r="S458" s="314"/>
      <c r="T458" s="314"/>
      <c r="U458" s="314"/>
    </row>
    <row r="459" spans="14:21" ht="12.75">
      <c r="N459" s="314"/>
      <c r="O459" s="314"/>
      <c r="Q459" s="314"/>
      <c r="R459" s="314"/>
      <c r="S459" s="314"/>
      <c r="T459" s="314"/>
      <c r="U459" s="314"/>
    </row>
    <row r="460" spans="14:21" ht="12.75">
      <c r="N460" s="314"/>
      <c r="O460" s="314"/>
      <c r="Q460" s="314"/>
      <c r="R460" s="314"/>
      <c r="S460" s="314"/>
      <c r="T460" s="314"/>
      <c r="U460" s="314"/>
    </row>
    <row r="461" spans="14:21" ht="12.75">
      <c r="N461" s="314"/>
      <c r="O461" s="314"/>
      <c r="Q461" s="314"/>
      <c r="R461" s="314"/>
      <c r="S461" s="314"/>
      <c r="T461" s="314"/>
      <c r="U461" s="314"/>
    </row>
    <row r="462" spans="14:21" ht="12.75">
      <c r="N462" s="314"/>
      <c r="O462" s="314"/>
      <c r="Q462" s="314"/>
      <c r="R462" s="314"/>
      <c r="S462" s="314"/>
      <c r="T462" s="314"/>
      <c r="U462" s="314"/>
    </row>
    <row r="463" spans="14:21" ht="12.75">
      <c r="N463" s="314"/>
      <c r="O463" s="314"/>
      <c r="Q463" s="314"/>
      <c r="R463" s="314"/>
      <c r="S463" s="314"/>
      <c r="T463" s="314"/>
      <c r="U463" s="314"/>
    </row>
    <row r="464" spans="14:21" ht="12.75">
      <c r="N464" s="314"/>
      <c r="O464" s="314"/>
      <c r="Q464" s="314"/>
      <c r="R464" s="314"/>
      <c r="S464" s="314"/>
      <c r="T464" s="314"/>
      <c r="U464" s="314"/>
    </row>
    <row r="465" spans="14:21" ht="12.75">
      <c r="N465" s="314"/>
      <c r="O465" s="314"/>
      <c r="Q465" s="314"/>
      <c r="R465" s="314"/>
      <c r="S465" s="314"/>
      <c r="T465" s="314"/>
      <c r="U465" s="314"/>
    </row>
    <row r="466" spans="14:21" ht="12.75">
      <c r="N466" s="314"/>
      <c r="O466" s="314"/>
      <c r="Q466" s="314"/>
      <c r="R466" s="314"/>
      <c r="S466" s="314"/>
      <c r="T466" s="314"/>
      <c r="U466" s="314"/>
    </row>
    <row r="467" spans="14:21" ht="12.75">
      <c r="N467" s="314"/>
      <c r="O467" s="314"/>
      <c r="Q467" s="314"/>
      <c r="R467" s="314"/>
      <c r="S467" s="314"/>
      <c r="T467" s="314"/>
      <c r="U467" s="314"/>
    </row>
    <row r="468" spans="14:21" ht="12.75">
      <c r="N468" s="314"/>
      <c r="O468" s="314"/>
      <c r="Q468" s="314"/>
      <c r="R468" s="314"/>
      <c r="S468" s="314"/>
      <c r="T468" s="314"/>
      <c r="U468" s="314"/>
    </row>
    <row r="469" spans="14:21" ht="12.75">
      <c r="N469" s="314"/>
      <c r="O469" s="314"/>
      <c r="Q469" s="314"/>
      <c r="R469" s="314"/>
      <c r="S469" s="314"/>
      <c r="T469" s="314"/>
      <c r="U469" s="314"/>
    </row>
    <row r="470" spans="14:21" ht="12.75">
      <c r="N470" s="314"/>
      <c r="O470" s="314"/>
      <c r="Q470" s="314"/>
      <c r="R470" s="314"/>
      <c r="S470" s="314"/>
      <c r="T470" s="314"/>
      <c r="U470" s="314"/>
    </row>
    <row r="471" spans="14:21" ht="12.75">
      <c r="N471" s="314"/>
      <c r="O471" s="314"/>
      <c r="Q471" s="314"/>
      <c r="R471" s="314"/>
      <c r="S471" s="314"/>
      <c r="T471" s="314"/>
      <c r="U471" s="314"/>
    </row>
    <row r="472" spans="14:21" ht="12.75">
      <c r="N472" s="314"/>
      <c r="O472" s="314"/>
      <c r="Q472" s="314"/>
      <c r="R472" s="314"/>
      <c r="S472" s="314"/>
      <c r="T472" s="314"/>
      <c r="U472" s="314"/>
    </row>
    <row r="473" spans="14:21" ht="12.75">
      <c r="N473" s="314"/>
      <c r="O473" s="314"/>
      <c r="Q473" s="314"/>
      <c r="R473" s="314"/>
      <c r="S473" s="314"/>
      <c r="T473" s="314"/>
      <c r="U473" s="314"/>
    </row>
    <row r="474" spans="14:21" ht="12.75">
      <c r="N474" s="314"/>
      <c r="O474" s="314"/>
      <c r="Q474" s="314"/>
      <c r="R474" s="314"/>
      <c r="S474" s="314"/>
      <c r="T474" s="314"/>
      <c r="U474" s="314"/>
    </row>
    <row r="475" spans="14:21" ht="12.75">
      <c r="N475" s="314"/>
      <c r="O475" s="314"/>
      <c r="Q475" s="314"/>
      <c r="R475" s="314"/>
      <c r="S475" s="314"/>
      <c r="T475" s="314"/>
      <c r="U475" s="314"/>
    </row>
    <row r="476" spans="14:21" ht="12.75">
      <c r="N476" s="314"/>
      <c r="O476" s="314"/>
      <c r="Q476" s="314"/>
      <c r="R476" s="314"/>
      <c r="S476" s="314"/>
      <c r="T476" s="314"/>
      <c r="U476" s="314"/>
    </row>
    <row r="477" spans="14:21" ht="12.75">
      <c r="N477" s="314"/>
      <c r="O477" s="314"/>
      <c r="Q477" s="314"/>
      <c r="R477" s="314"/>
      <c r="S477" s="314"/>
      <c r="T477" s="314"/>
      <c r="U477" s="314"/>
    </row>
    <row r="478" spans="14:21" ht="12.75">
      <c r="N478" s="314"/>
      <c r="O478" s="314"/>
      <c r="Q478" s="314"/>
      <c r="R478" s="314"/>
      <c r="S478" s="314"/>
      <c r="T478" s="314"/>
      <c r="U478" s="314"/>
    </row>
    <row r="479" spans="14:21" ht="12.75">
      <c r="N479" s="314"/>
      <c r="O479" s="314"/>
      <c r="Q479" s="314"/>
      <c r="R479" s="314"/>
      <c r="S479" s="314"/>
      <c r="T479" s="314"/>
      <c r="U479" s="314"/>
    </row>
    <row r="480" spans="14:21" ht="12.75">
      <c r="N480" s="314"/>
      <c r="O480" s="314"/>
      <c r="Q480" s="314"/>
      <c r="R480" s="314"/>
      <c r="S480" s="314"/>
      <c r="T480" s="314"/>
      <c r="U480" s="314"/>
    </row>
    <row r="481" spans="14:21" ht="12.75">
      <c r="N481" s="314"/>
      <c r="O481" s="314"/>
      <c r="Q481" s="314"/>
      <c r="R481" s="314"/>
      <c r="S481" s="314"/>
      <c r="T481" s="314"/>
      <c r="U481" s="314"/>
    </row>
    <row r="482" spans="14:21" ht="12.75">
      <c r="N482" s="314"/>
      <c r="O482" s="314"/>
      <c r="Q482" s="314"/>
      <c r="R482" s="314"/>
      <c r="S482" s="314"/>
      <c r="T482" s="314"/>
      <c r="U482" s="314"/>
    </row>
    <row r="483" spans="14:21" ht="12.75">
      <c r="N483" s="314"/>
      <c r="O483" s="314"/>
      <c r="Q483" s="314"/>
      <c r="R483" s="314"/>
      <c r="S483" s="314"/>
      <c r="T483" s="314"/>
      <c r="U483" s="314"/>
    </row>
    <row r="484" spans="14:21" ht="12.75">
      <c r="N484" s="314"/>
      <c r="O484" s="314"/>
      <c r="Q484" s="314"/>
      <c r="R484" s="314"/>
      <c r="S484" s="314"/>
      <c r="T484" s="314"/>
      <c r="U484" s="314"/>
    </row>
    <row r="485" spans="14:21" ht="12.75">
      <c r="N485" s="314"/>
      <c r="O485" s="314"/>
      <c r="Q485" s="314"/>
      <c r="R485" s="314"/>
      <c r="S485" s="314"/>
      <c r="T485" s="314"/>
      <c r="U485" s="314"/>
    </row>
    <row r="486" spans="14:21" ht="12.75">
      <c r="N486" s="314"/>
      <c r="O486" s="314"/>
      <c r="Q486" s="314"/>
      <c r="R486" s="314"/>
      <c r="S486" s="314"/>
      <c r="T486" s="314"/>
      <c r="U486" s="314"/>
    </row>
    <row r="487" spans="14:21" ht="12.75">
      <c r="N487" s="314"/>
      <c r="O487" s="314"/>
      <c r="Q487" s="314"/>
      <c r="R487" s="314"/>
      <c r="S487" s="314"/>
      <c r="T487" s="314"/>
      <c r="U487" s="314"/>
    </row>
    <row r="488" spans="14:21" ht="12.75">
      <c r="N488" s="314"/>
      <c r="O488" s="314"/>
      <c r="Q488" s="314"/>
      <c r="R488" s="314"/>
      <c r="S488" s="314"/>
      <c r="T488" s="314"/>
      <c r="U488" s="314"/>
    </row>
    <row r="489" spans="14:21" ht="12.75">
      <c r="N489" s="314"/>
      <c r="O489" s="314"/>
      <c r="Q489" s="314"/>
      <c r="R489" s="314"/>
      <c r="S489" s="314"/>
      <c r="T489" s="314"/>
      <c r="U489" s="314"/>
    </row>
    <row r="490" spans="14:21" ht="12.75">
      <c r="N490" s="314"/>
      <c r="O490" s="314"/>
      <c r="Q490" s="314"/>
      <c r="R490" s="314"/>
      <c r="S490" s="314"/>
      <c r="T490" s="314"/>
      <c r="U490" s="314"/>
    </row>
    <row r="491" spans="14:21" ht="12.75">
      <c r="N491" s="314"/>
      <c r="O491" s="314"/>
      <c r="Q491" s="314"/>
      <c r="R491" s="314"/>
      <c r="S491" s="314"/>
      <c r="T491" s="314"/>
      <c r="U491" s="314"/>
    </row>
    <row r="492" spans="14:21" ht="12.75">
      <c r="N492" s="314"/>
      <c r="O492" s="314"/>
      <c r="Q492" s="314"/>
      <c r="R492" s="314"/>
      <c r="S492" s="314"/>
      <c r="T492" s="314"/>
      <c r="U492" s="314"/>
    </row>
    <row r="493" spans="14:21" ht="12.75">
      <c r="N493" s="314"/>
      <c r="O493" s="314"/>
      <c r="Q493" s="314"/>
      <c r="R493" s="314"/>
      <c r="S493" s="314"/>
      <c r="T493" s="314"/>
      <c r="U493" s="314"/>
    </row>
    <row r="494" spans="14:21" ht="12.75">
      <c r="N494" s="314"/>
      <c r="O494" s="314"/>
      <c r="Q494" s="314"/>
      <c r="R494" s="314"/>
      <c r="S494" s="314"/>
      <c r="T494" s="314"/>
      <c r="U494" s="314"/>
    </row>
    <row r="495" spans="14:21" ht="12.75">
      <c r="N495" s="314"/>
      <c r="O495" s="314"/>
      <c r="Q495" s="314"/>
      <c r="R495" s="314"/>
      <c r="S495" s="314"/>
      <c r="T495" s="314"/>
      <c r="U495" s="314"/>
    </row>
    <row r="496" spans="14:21" ht="12.75">
      <c r="N496" s="314"/>
      <c r="O496" s="314"/>
      <c r="Q496" s="314"/>
      <c r="R496" s="314"/>
      <c r="S496" s="314"/>
      <c r="T496" s="314"/>
      <c r="U496" s="314"/>
    </row>
    <row r="497" spans="14:21" ht="12.75">
      <c r="N497" s="314"/>
      <c r="O497" s="314"/>
      <c r="Q497" s="314"/>
      <c r="R497" s="314"/>
      <c r="S497" s="314"/>
      <c r="T497" s="314"/>
      <c r="U497" s="314"/>
    </row>
    <row r="498" spans="14:21" ht="12.75">
      <c r="N498" s="314"/>
      <c r="O498" s="314"/>
      <c r="Q498" s="314"/>
      <c r="R498" s="314"/>
      <c r="S498" s="314"/>
      <c r="T498" s="314"/>
      <c r="U498" s="314"/>
    </row>
    <row r="499" spans="14:21" ht="12.75">
      <c r="N499" s="314"/>
      <c r="O499" s="314"/>
      <c r="Q499" s="314"/>
      <c r="R499" s="314"/>
      <c r="S499" s="314"/>
      <c r="T499" s="314"/>
      <c r="U499" s="314"/>
    </row>
    <row r="500" spans="14:21" ht="12.75">
      <c r="N500" s="314"/>
      <c r="O500" s="314"/>
      <c r="Q500" s="314"/>
      <c r="R500" s="314"/>
      <c r="S500" s="314"/>
      <c r="T500" s="314"/>
      <c r="U500" s="314"/>
    </row>
    <row r="501" spans="14:21" ht="12.75">
      <c r="N501" s="314"/>
      <c r="O501" s="314"/>
      <c r="Q501" s="314"/>
      <c r="R501" s="314"/>
      <c r="S501" s="314"/>
      <c r="T501" s="314"/>
      <c r="U501" s="314"/>
    </row>
    <row r="502" spans="14:21" ht="12.75">
      <c r="N502" s="314"/>
      <c r="O502" s="314"/>
      <c r="Q502" s="314"/>
      <c r="R502" s="314"/>
      <c r="S502" s="314"/>
      <c r="T502" s="314"/>
      <c r="U502" s="314"/>
    </row>
    <row r="503" spans="14:21" ht="12.75">
      <c r="N503" s="314"/>
      <c r="O503" s="314"/>
      <c r="Q503" s="314"/>
      <c r="R503" s="314"/>
      <c r="S503" s="314"/>
      <c r="T503" s="314"/>
      <c r="U503" s="314"/>
    </row>
    <row r="504" spans="14:21" ht="12.75">
      <c r="N504" s="314"/>
      <c r="O504" s="314"/>
      <c r="Q504" s="314"/>
      <c r="R504" s="314"/>
      <c r="S504" s="314"/>
      <c r="T504" s="314"/>
      <c r="U504" s="314"/>
    </row>
    <row r="505" spans="14:21" ht="12.75">
      <c r="N505" s="314"/>
      <c r="O505" s="314"/>
      <c r="Q505" s="314"/>
      <c r="R505" s="314"/>
      <c r="S505" s="314"/>
      <c r="T505" s="314"/>
      <c r="U505" s="314"/>
    </row>
    <row r="506" spans="14:21" ht="12.75">
      <c r="N506" s="314"/>
      <c r="O506" s="314"/>
      <c r="Q506" s="314"/>
      <c r="R506" s="314"/>
      <c r="S506" s="314"/>
      <c r="T506" s="314"/>
      <c r="U506" s="314"/>
    </row>
    <row r="507" spans="14:21" ht="12.75">
      <c r="N507" s="314"/>
      <c r="O507" s="314"/>
      <c r="Q507" s="314"/>
      <c r="R507" s="314"/>
      <c r="S507" s="314"/>
      <c r="T507" s="314"/>
      <c r="U507" s="314"/>
    </row>
    <row r="508" spans="14:21" ht="12.75">
      <c r="N508" s="314"/>
      <c r="O508" s="314"/>
      <c r="Q508" s="314"/>
      <c r="R508" s="314"/>
      <c r="S508" s="314"/>
      <c r="T508" s="314"/>
      <c r="U508" s="314"/>
    </row>
    <row r="509" spans="14:21" ht="12.75">
      <c r="N509" s="314"/>
      <c r="O509" s="314"/>
      <c r="Q509" s="314"/>
      <c r="R509" s="314"/>
      <c r="S509" s="314"/>
      <c r="T509" s="314"/>
      <c r="U509" s="314"/>
    </row>
    <row r="510" spans="14:21" ht="12.75">
      <c r="N510" s="314"/>
      <c r="O510" s="314"/>
      <c r="Q510" s="314"/>
      <c r="R510" s="314"/>
      <c r="S510" s="314"/>
      <c r="T510" s="314"/>
      <c r="U510" s="314"/>
    </row>
    <row r="511" spans="14:21" ht="12.75">
      <c r="N511" s="314"/>
      <c r="O511" s="314"/>
      <c r="Q511" s="314"/>
      <c r="R511" s="314"/>
      <c r="S511" s="314"/>
      <c r="T511" s="314"/>
      <c r="U511" s="314"/>
    </row>
    <row r="512" spans="14:21" ht="12.75">
      <c r="N512" s="314"/>
      <c r="O512" s="314"/>
      <c r="Q512" s="314"/>
      <c r="R512" s="314"/>
      <c r="S512" s="314"/>
      <c r="T512" s="314"/>
      <c r="U512" s="314"/>
    </row>
    <row r="513" spans="14:21" ht="12.75">
      <c r="N513" s="314"/>
      <c r="O513" s="314"/>
      <c r="Q513" s="314"/>
      <c r="R513" s="314"/>
      <c r="S513" s="314"/>
      <c r="T513" s="314"/>
      <c r="U513" s="314"/>
    </row>
    <row r="514" spans="14:21" ht="12.75">
      <c r="N514" s="314"/>
      <c r="O514" s="314"/>
      <c r="Q514" s="314"/>
      <c r="R514" s="314"/>
      <c r="S514" s="314"/>
      <c r="T514" s="314"/>
      <c r="U514" s="314"/>
    </row>
    <row r="515" spans="14:21" ht="12.75">
      <c r="N515" s="314"/>
      <c r="O515" s="314"/>
      <c r="Q515" s="314"/>
      <c r="R515" s="314"/>
      <c r="S515" s="314"/>
      <c r="T515" s="314"/>
      <c r="U515" s="314"/>
    </row>
    <row r="516" spans="14:21" ht="12.75">
      <c r="N516" s="314"/>
      <c r="O516" s="314"/>
      <c r="Q516" s="314"/>
      <c r="R516" s="314"/>
      <c r="S516" s="314"/>
      <c r="T516" s="314"/>
      <c r="U516" s="314"/>
    </row>
    <row r="517" spans="14:21" ht="12.75">
      <c r="N517" s="314"/>
      <c r="O517" s="314"/>
      <c r="Q517" s="314"/>
      <c r="R517" s="314"/>
      <c r="S517" s="314"/>
      <c r="T517" s="314"/>
      <c r="U517" s="314"/>
    </row>
    <row r="518" spans="14:21" ht="12.75">
      <c r="N518" s="314"/>
      <c r="O518" s="314"/>
      <c r="Q518" s="314"/>
      <c r="R518" s="314"/>
      <c r="S518" s="314"/>
      <c r="T518" s="314"/>
      <c r="U518" s="314"/>
    </row>
    <row r="519" spans="14:21" ht="12.75">
      <c r="N519" s="314"/>
      <c r="O519" s="314"/>
      <c r="Q519" s="314"/>
      <c r="R519" s="314"/>
      <c r="S519" s="314"/>
      <c r="T519" s="314"/>
      <c r="U519" s="314"/>
    </row>
    <row r="520" spans="14:21" ht="12.75">
      <c r="N520" s="314"/>
      <c r="O520" s="314"/>
      <c r="Q520" s="314"/>
      <c r="R520" s="314"/>
      <c r="S520" s="314"/>
      <c r="T520" s="314"/>
      <c r="U520" s="314"/>
    </row>
    <row r="521" spans="14:21" ht="12.75">
      <c r="N521" s="314"/>
      <c r="O521" s="314"/>
      <c r="Q521" s="314"/>
      <c r="R521" s="314"/>
      <c r="S521" s="314"/>
      <c r="T521" s="314"/>
      <c r="U521" s="314"/>
    </row>
    <row r="522" spans="14:21" ht="12.75">
      <c r="N522" s="314"/>
      <c r="O522" s="314"/>
      <c r="Q522" s="314"/>
      <c r="R522" s="314"/>
      <c r="S522" s="314"/>
      <c r="T522" s="314"/>
      <c r="U522" s="314"/>
    </row>
    <row r="523" spans="14:21" ht="12.75">
      <c r="N523" s="314"/>
      <c r="O523" s="314"/>
      <c r="Q523" s="314"/>
      <c r="R523" s="314"/>
      <c r="S523" s="314"/>
      <c r="T523" s="314"/>
      <c r="U523" s="314"/>
    </row>
    <row r="524" spans="14:21" ht="12.75">
      <c r="N524" s="314"/>
      <c r="O524" s="314"/>
      <c r="Q524" s="314"/>
      <c r="R524" s="314"/>
      <c r="S524" s="314"/>
      <c r="T524" s="314"/>
      <c r="U524" s="314"/>
    </row>
    <row r="525" spans="14:21" ht="12.75">
      <c r="N525" s="314"/>
      <c r="O525" s="314"/>
      <c r="Q525" s="314"/>
      <c r="R525" s="314"/>
      <c r="S525" s="314"/>
      <c r="T525" s="314"/>
      <c r="U525" s="314"/>
    </row>
    <row r="526" spans="14:21" ht="12.75">
      <c r="N526" s="314"/>
      <c r="O526" s="314"/>
      <c r="Q526" s="314"/>
      <c r="R526" s="314"/>
      <c r="S526" s="314"/>
      <c r="T526" s="314"/>
      <c r="U526" s="314"/>
    </row>
    <row r="527" spans="14:21" ht="12.75">
      <c r="N527" s="314"/>
      <c r="O527" s="314"/>
      <c r="Q527" s="314"/>
      <c r="R527" s="314"/>
      <c r="S527" s="314"/>
      <c r="T527" s="314"/>
      <c r="U527" s="314"/>
    </row>
    <row r="528" spans="14:21" ht="12.75">
      <c r="N528" s="314"/>
      <c r="O528" s="314"/>
      <c r="Q528" s="314"/>
      <c r="R528" s="314"/>
      <c r="S528" s="314"/>
      <c r="T528" s="314"/>
      <c r="U528" s="314"/>
    </row>
    <row r="529" spans="14:21" ht="12.75">
      <c r="N529" s="314"/>
      <c r="O529" s="314"/>
      <c r="Q529" s="314"/>
      <c r="R529" s="314"/>
      <c r="S529" s="314"/>
      <c r="T529" s="314"/>
      <c r="U529" s="314"/>
    </row>
    <row r="530" spans="14:21" ht="12.75">
      <c r="N530" s="314"/>
      <c r="O530" s="314"/>
      <c r="Q530" s="314"/>
      <c r="R530" s="314"/>
      <c r="S530" s="314"/>
      <c r="T530" s="314"/>
      <c r="U530" s="314"/>
    </row>
    <row r="531" spans="14:21" ht="12.75">
      <c r="N531" s="314"/>
      <c r="O531" s="314"/>
      <c r="Q531" s="314"/>
      <c r="R531" s="314"/>
      <c r="S531" s="314"/>
      <c r="T531" s="314"/>
      <c r="U531" s="314"/>
    </row>
    <row r="532" spans="14:21" ht="12.75">
      <c r="N532" s="314"/>
      <c r="O532" s="314"/>
      <c r="Q532" s="314"/>
      <c r="R532" s="314"/>
      <c r="S532" s="314"/>
      <c r="T532" s="314"/>
      <c r="U532" s="314"/>
    </row>
    <row r="533" spans="14:21" ht="12.75">
      <c r="N533" s="314"/>
      <c r="O533" s="314"/>
      <c r="Q533" s="314"/>
      <c r="R533" s="314"/>
      <c r="S533" s="314"/>
      <c r="T533" s="314"/>
      <c r="U533" s="314"/>
    </row>
    <row r="534" spans="14:21" ht="12.75">
      <c r="N534" s="314"/>
      <c r="O534" s="314"/>
      <c r="Q534" s="314"/>
      <c r="R534" s="314"/>
      <c r="S534" s="314"/>
      <c r="T534" s="314"/>
      <c r="U534" s="314"/>
    </row>
    <row r="535" spans="14:21" ht="12.75">
      <c r="N535" s="314"/>
      <c r="O535" s="314"/>
      <c r="Q535" s="314"/>
      <c r="R535" s="314"/>
      <c r="S535" s="314"/>
      <c r="T535" s="314"/>
      <c r="U535" s="314"/>
    </row>
    <row r="536" spans="14:21" ht="12.75">
      <c r="N536" s="314"/>
      <c r="O536" s="314"/>
      <c r="Q536" s="314"/>
      <c r="R536" s="314"/>
      <c r="S536" s="314"/>
      <c r="T536" s="314"/>
      <c r="U536" s="314"/>
    </row>
    <row r="537" spans="14:21" ht="12.75">
      <c r="N537" s="314"/>
      <c r="O537" s="314"/>
      <c r="Q537" s="314"/>
      <c r="R537" s="314"/>
      <c r="S537" s="314"/>
      <c r="T537" s="314"/>
      <c r="U537" s="314"/>
    </row>
    <row r="538" spans="14:21" ht="12.75">
      <c r="N538" s="314"/>
      <c r="O538" s="314"/>
      <c r="Q538" s="314"/>
      <c r="R538" s="314"/>
      <c r="S538" s="314"/>
      <c r="T538" s="314"/>
      <c r="U538" s="314"/>
    </row>
    <row r="539" spans="14:21" ht="12.75">
      <c r="N539" s="314"/>
      <c r="O539" s="314"/>
      <c r="Q539" s="314"/>
      <c r="R539" s="314"/>
      <c r="S539" s="314"/>
      <c r="T539" s="314"/>
      <c r="U539" s="314"/>
    </row>
    <row r="540" spans="14:21" ht="12.75">
      <c r="N540" s="314"/>
      <c r="O540" s="314"/>
      <c r="Q540" s="314"/>
      <c r="R540" s="314"/>
      <c r="S540" s="314"/>
      <c r="T540" s="314"/>
      <c r="U540" s="314"/>
    </row>
    <row r="541" spans="14:21" ht="12.75">
      <c r="N541" s="314"/>
      <c r="O541" s="314"/>
      <c r="Q541" s="314"/>
      <c r="R541" s="314"/>
      <c r="S541" s="314"/>
      <c r="T541" s="314"/>
      <c r="U541" s="314"/>
    </row>
    <row r="542" spans="14:21" ht="12.75">
      <c r="N542" s="314"/>
      <c r="O542" s="314"/>
      <c r="Q542" s="314"/>
      <c r="R542" s="314"/>
      <c r="S542" s="314"/>
      <c r="T542" s="314"/>
      <c r="U542" s="314"/>
    </row>
    <row r="543" spans="14:21" ht="12.75">
      <c r="N543" s="314"/>
      <c r="O543" s="314"/>
      <c r="Q543" s="314"/>
      <c r="R543" s="314"/>
      <c r="S543" s="314"/>
      <c r="T543" s="314"/>
      <c r="U543" s="314"/>
    </row>
    <row r="544" spans="14:21" ht="12.75">
      <c r="N544" s="314"/>
      <c r="O544" s="314"/>
      <c r="Q544" s="314"/>
      <c r="R544" s="314"/>
      <c r="S544" s="314"/>
      <c r="T544" s="314"/>
      <c r="U544" s="314"/>
    </row>
    <row r="545" spans="14:21" ht="12.75">
      <c r="N545" s="314"/>
      <c r="O545" s="314"/>
      <c r="Q545" s="314"/>
      <c r="R545" s="314"/>
      <c r="S545" s="314"/>
      <c r="T545" s="314"/>
      <c r="U545" s="314"/>
    </row>
    <row r="546" spans="14:21" ht="12.75">
      <c r="N546" s="314"/>
      <c r="O546" s="314"/>
      <c r="Q546" s="314"/>
      <c r="R546" s="314"/>
      <c r="S546" s="314"/>
      <c r="T546" s="314"/>
      <c r="U546" s="314"/>
    </row>
    <row r="547" spans="14:21" ht="12.75">
      <c r="N547" s="314"/>
      <c r="O547" s="314"/>
      <c r="Q547" s="314"/>
      <c r="R547" s="314"/>
      <c r="S547" s="314"/>
      <c r="T547" s="314"/>
      <c r="U547" s="314"/>
    </row>
    <row r="548" spans="14:21" ht="12.75">
      <c r="N548" s="314"/>
      <c r="O548" s="314"/>
      <c r="Q548" s="314"/>
      <c r="R548" s="314"/>
      <c r="S548" s="314"/>
      <c r="T548" s="314"/>
      <c r="U548" s="314"/>
    </row>
    <row r="549" spans="14:21" ht="12.75">
      <c r="N549" s="314"/>
      <c r="O549" s="314"/>
      <c r="Q549" s="314"/>
      <c r="R549" s="314"/>
      <c r="S549" s="314"/>
      <c r="T549" s="314"/>
      <c r="U549" s="314"/>
    </row>
    <row r="550" spans="14:21" ht="12.75">
      <c r="N550" s="314"/>
      <c r="O550" s="314"/>
      <c r="Q550" s="314"/>
      <c r="R550" s="314"/>
      <c r="S550" s="314"/>
      <c r="T550" s="314"/>
      <c r="U550" s="314"/>
    </row>
    <row r="551" spans="14:21" ht="12.75">
      <c r="N551" s="314"/>
      <c r="O551" s="314"/>
      <c r="Q551" s="314"/>
      <c r="R551" s="314"/>
      <c r="S551" s="314"/>
      <c r="T551" s="314"/>
      <c r="U551" s="314"/>
    </row>
    <row r="552" spans="14:21" ht="12.75">
      <c r="N552" s="314"/>
      <c r="O552" s="314"/>
      <c r="Q552" s="314"/>
      <c r="R552" s="314"/>
      <c r="S552" s="314"/>
      <c r="T552" s="314"/>
      <c r="U552" s="314"/>
    </row>
    <row r="553" spans="14:21" ht="12.75">
      <c r="N553" s="314"/>
      <c r="O553" s="314"/>
      <c r="Q553" s="314"/>
      <c r="R553" s="314"/>
      <c r="S553" s="314"/>
      <c r="T553" s="314"/>
      <c r="U553" s="314"/>
    </row>
    <row r="554" spans="14:21" ht="12.75">
      <c r="N554" s="314"/>
      <c r="O554" s="314"/>
      <c r="Q554" s="314"/>
      <c r="R554" s="314"/>
      <c r="S554" s="314"/>
      <c r="T554" s="314"/>
      <c r="U554" s="314"/>
    </row>
    <row r="555" spans="14:21" ht="12.75">
      <c r="N555" s="314"/>
      <c r="O555" s="314"/>
      <c r="Q555" s="314"/>
      <c r="R555" s="314"/>
      <c r="S555" s="314"/>
      <c r="T555" s="314"/>
      <c r="U555" s="314"/>
    </row>
    <row r="556" spans="14:21" ht="12.75">
      <c r="N556" s="314"/>
      <c r="O556" s="314"/>
      <c r="Q556" s="314"/>
      <c r="R556" s="314"/>
      <c r="S556" s="314"/>
      <c r="T556" s="314"/>
      <c r="U556" s="314"/>
    </row>
    <row r="557" spans="14:21" ht="12.75">
      <c r="N557" s="314"/>
      <c r="O557" s="314"/>
      <c r="Q557" s="314"/>
      <c r="R557" s="314"/>
      <c r="S557" s="314"/>
      <c r="T557" s="314"/>
      <c r="U557" s="314"/>
    </row>
    <row r="558" spans="14:21" ht="12.75">
      <c r="N558" s="314"/>
      <c r="O558" s="314"/>
      <c r="Q558" s="314"/>
      <c r="R558" s="314"/>
      <c r="S558" s="314"/>
      <c r="T558" s="314"/>
      <c r="U558" s="314"/>
    </row>
    <row r="559" spans="14:21" ht="12.75">
      <c r="N559" s="314"/>
      <c r="O559" s="314"/>
      <c r="Q559" s="314"/>
      <c r="R559" s="314"/>
      <c r="S559" s="314"/>
      <c r="T559" s="314"/>
      <c r="U559" s="314"/>
    </row>
    <row r="560" spans="14:21" ht="12.75">
      <c r="N560" s="314"/>
      <c r="O560" s="314"/>
      <c r="Q560" s="314"/>
      <c r="R560" s="314"/>
      <c r="S560" s="314"/>
      <c r="T560" s="314"/>
      <c r="U560" s="314"/>
    </row>
    <row r="561" spans="14:21" ht="12.75">
      <c r="N561" s="314"/>
      <c r="O561" s="314"/>
      <c r="Q561" s="314"/>
      <c r="R561" s="314"/>
      <c r="S561" s="314"/>
      <c r="T561" s="314"/>
      <c r="U561" s="314"/>
    </row>
    <row r="562" spans="14:21" ht="12.75">
      <c r="N562" s="314"/>
      <c r="O562" s="314"/>
      <c r="Q562" s="314"/>
      <c r="R562" s="314"/>
      <c r="S562" s="314"/>
      <c r="T562" s="314"/>
      <c r="U562" s="314"/>
    </row>
    <row r="563" spans="14:21" ht="12.75">
      <c r="N563" s="314"/>
      <c r="O563" s="314"/>
      <c r="Q563" s="314"/>
      <c r="R563" s="314"/>
      <c r="S563" s="314"/>
      <c r="T563" s="314"/>
      <c r="U563" s="314"/>
    </row>
    <row r="564" spans="14:21" ht="12.75">
      <c r="N564" s="314"/>
      <c r="O564" s="314"/>
      <c r="Q564" s="314"/>
      <c r="R564" s="314"/>
      <c r="S564" s="314"/>
      <c r="T564" s="314"/>
      <c r="U564" s="314"/>
    </row>
    <row r="565" spans="14:21" ht="12.75">
      <c r="N565" s="314"/>
      <c r="O565" s="314"/>
      <c r="Q565" s="314"/>
      <c r="R565" s="314"/>
      <c r="S565" s="314"/>
      <c r="T565" s="314"/>
      <c r="U565" s="314"/>
    </row>
    <row r="566" spans="14:21" ht="12.75">
      <c r="N566" s="314"/>
      <c r="O566" s="314"/>
      <c r="Q566" s="314"/>
      <c r="R566" s="314"/>
      <c r="S566" s="314"/>
      <c r="T566" s="314"/>
      <c r="U566" s="314"/>
    </row>
    <row r="567" spans="14:21" ht="12.75">
      <c r="N567" s="314"/>
      <c r="O567" s="314"/>
      <c r="Q567" s="314"/>
      <c r="R567" s="314"/>
      <c r="S567" s="314"/>
      <c r="T567" s="314"/>
      <c r="U567" s="314"/>
    </row>
    <row r="568" spans="14:21" ht="12.75">
      <c r="N568" s="314"/>
      <c r="O568" s="314"/>
      <c r="Q568" s="314"/>
      <c r="R568" s="314"/>
      <c r="S568" s="314"/>
      <c r="T568" s="314"/>
      <c r="U568" s="314"/>
    </row>
    <row r="569" spans="14:21" ht="12.75">
      <c r="N569" s="314"/>
      <c r="O569" s="314"/>
      <c r="Q569" s="314"/>
      <c r="R569" s="314"/>
      <c r="S569" s="314"/>
      <c r="T569" s="314"/>
      <c r="U569" s="314"/>
    </row>
    <row r="570" spans="14:21" ht="12.75">
      <c r="N570" s="314"/>
      <c r="O570" s="314"/>
      <c r="Q570" s="314"/>
      <c r="R570" s="314"/>
      <c r="S570" s="314"/>
      <c r="T570" s="314"/>
      <c r="U570" s="314"/>
    </row>
    <row r="571" spans="14:21" ht="12.75">
      <c r="N571" s="314"/>
      <c r="O571" s="314"/>
      <c r="Q571" s="314"/>
      <c r="R571" s="314"/>
      <c r="S571" s="314"/>
      <c r="T571" s="314"/>
      <c r="U571" s="314"/>
    </row>
    <row r="572" spans="14:21" ht="12.75">
      <c r="N572" s="314"/>
      <c r="O572" s="314"/>
      <c r="Q572" s="314"/>
      <c r="R572" s="314"/>
      <c r="S572" s="314"/>
      <c r="T572" s="314"/>
      <c r="U572" s="314"/>
    </row>
    <row r="573" spans="14:21" ht="12.75">
      <c r="N573" s="314"/>
      <c r="O573" s="314"/>
      <c r="Q573" s="314"/>
      <c r="R573" s="314"/>
      <c r="S573" s="314"/>
      <c r="T573" s="314"/>
      <c r="U573" s="314"/>
    </row>
    <row r="574" spans="14:21" ht="12.75">
      <c r="N574" s="314"/>
      <c r="O574" s="314"/>
      <c r="Q574" s="314"/>
      <c r="R574" s="314"/>
      <c r="S574" s="314"/>
      <c r="T574" s="314"/>
      <c r="U574" s="314"/>
    </row>
    <row r="575" spans="14:21" ht="12.75">
      <c r="N575" s="314"/>
      <c r="O575" s="314"/>
      <c r="Q575" s="314"/>
      <c r="R575" s="314"/>
      <c r="S575" s="314"/>
      <c r="T575" s="314"/>
      <c r="U575" s="314"/>
    </row>
    <row r="576" spans="14:21" ht="12.75">
      <c r="N576" s="314"/>
      <c r="O576" s="314"/>
      <c r="Q576" s="314"/>
      <c r="R576" s="314"/>
      <c r="S576" s="314"/>
      <c r="T576" s="314"/>
      <c r="U576" s="314"/>
    </row>
    <row r="577" spans="14:21" ht="12.75">
      <c r="N577" s="314"/>
      <c r="O577" s="314"/>
      <c r="Q577" s="314"/>
      <c r="R577" s="314"/>
      <c r="S577" s="314"/>
      <c r="T577" s="314"/>
      <c r="U577" s="314"/>
    </row>
    <row r="578" spans="14:21" ht="12.75">
      <c r="N578" s="314"/>
      <c r="O578" s="314"/>
      <c r="Q578" s="314"/>
      <c r="R578" s="314"/>
      <c r="S578" s="314"/>
      <c r="T578" s="314"/>
      <c r="U578" s="314"/>
    </row>
    <row r="579" spans="14:21" ht="12.75">
      <c r="N579" s="314"/>
      <c r="O579" s="314"/>
      <c r="Q579" s="314"/>
      <c r="R579" s="314"/>
      <c r="S579" s="314"/>
      <c r="T579" s="314"/>
      <c r="U579" s="314"/>
    </row>
    <row r="580" spans="14:21" ht="12.75">
      <c r="N580" s="314"/>
      <c r="O580" s="314"/>
      <c r="Q580" s="314"/>
      <c r="R580" s="314"/>
      <c r="S580" s="314"/>
      <c r="T580" s="314"/>
      <c r="U580" s="314"/>
    </row>
    <row r="581" spans="14:21" ht="12.75">
      <c r="N581" s="314"/>
      <c r="O581" s="314"/>
      <c r="Q581" s="314"/>
      <c r="R581" s="314"/>
      <c r="S581" s="314"/>
      <c r="T581" s="314"/>
      <c r="U581" s="314"/>
    </row>
    <row r="582" spans="14:21" ht="12.75">
      <c r="N582" s="314"/>
      <c r="O582" s="314"/>
      <c r="Q582" s="314"/>
      <c r="R582" s="314"/>
      <c r="S582" s="314"/>
      <c r="T582" s="314"/>
      <c r="U582" s="314"/>
    </row>
    <row r="583" spans="14:21" ht="12.75">
      <c r="N583" s="314"/>
      <c r="O583" s="314"/>
      <c r="Q583" s="314"/>
      <c r="R583" s="314"/>
      <c r="S583" s="314"/>
      <c r="T583" s="314"/>
      <c r="U583" s="314"/>
    </row>
    <row r="584" spans="14:21" ht="12.75">
      <c r="N584" s="314"/>
      <c r="O584" s="314"/>
      <c r="Q584" s="314"/>
      <c r="R584" s="314"/>
      <c r="S584" s="314"/>
      <c r="T584" s="314"/>
      <c r="U584" s="314"/>
    </row>
    <row r="585" spans="14:21" ht="12.75">
      <c r="N585" s="314"/>
      <c r="O585" s="314"/>
      <c r="Q585" s="314"/>
      <c r="R585" s="314"/>
      <c r="S585" s="314"/>
      <c r="T585" s="314"/>
      <c r="U585" s="314"/>
    </row>
    <row r="586" spans="14:21" ht="12.75">
      <c r="N586" s="314"/>
      <c r="O586" s="314"/>
      <c r="Q586" s="314"/>
      <c r="R586" s="314"/>
      <c r="S586" s="314"/>
      <c r="T586" s="314"/>
      <c r="U586" s="314"/>
    </row>
    <row r="587" spans="14:21" ht="12.75">
      <c r="N587" s="314"/>
      <c r="O587" s="314"/>
      <c r="Q587" s="314"/>
      <c r="R587" s="314"/>
      <c r="S587" s="314"/>
      <c r="T587" s="314"/>
      <c r="U587" s="314"/>
    </row>
    <row r="588" spans="14:21" ht="12.75">
      <c r="N588" s="314"/>
      <c r="O588" s="314"/>
      <c r="Q588" s="314"/>
      <c r="R588" s="314"/>
      <c r="S588" s="314"/>
      <c r="T588" s="314"/>
      <c r="U588" s="314"/>
    </row>
    <row r="589" spans="14:21" ht="12.75">
      <c r="N589" s="314"/>
      <c r="O589" s="314"/>
      <c r="Q589" s="314"/>
      <c r="R589" s="314"/>
      <c r="S589" s="314"/>
      <c r="T589" s="314"/>
      <c r="U589" s="314"/>
    </row>
    <row r="590" spans="14:21" ht="12.75">
      <c r="N590" s="314"/>
      <c r="O590" s="314"/>
      <c r="Q590" s="314"/>
      <c r="R590" s="314"/>
      <c r="S590" s="314"/>
      <c r="T590" s="314"/>
      <c r="U590" s="314"/>
    </row>
    <row r="591" spans="14:21" ht="12.75">
      <c r="N591" s="314"/>
      <c r="O591" s="314"/>
      <c r="Q591" s="314"/>
      <c r="R591" s="314"/>
      <c r="S591" s="314"/>
      <c r="T591" s="314"/>
      <c r="U591" s="314"/>
    </row>
    <row r="592" spans="14:21" ht="12.75">
      <c r="N592" s="314"/>
      <c r="O592" s="314"/>
      <c r="Q592" s="314"/>
      <c r="R592" s="314"/>
      <c r="S592" s="314"/>
      <c r="T592" s="314"/>
      <c r="U592" s="314"/>
    </row>
    <row r="593" spans="14:21" ht="12.75">
      <c r="N593" s="314"/>
      <c r="O593" s="314"/>
      <c r="Q593" s="314"/>
      <c r="R593" s="314"/>
      <c r="S593" s="314"/>
      <c r="T593" s="314"/>
      <c r="U593" s="314"/>
    </row>
    <row r="594" spans="14:21" ht="12.75">
      <c r="N594" s="314"/>
      <c r="O594" s="314"/>
      <c r="Q594" s="314"/>
      <c r="R594" s="314"/>
      <c r="S594" s="314"/>
      <c r="T594" s="314"/>
      <c r="U594" s="314"/>
    </row>
    <row r="595" spans="14:21" ht="12.75">
      <c r="N595" s="314"/>
      <c r="O595" s="314"/>
      <c r="Q595" s="314"/>
      <c r="R595" s="314"/>
      <c r="S595" s="314"/>
      <c r="T595" s="314"/>
      <c r="U595" s="314"/>
    </row>
    <row r="596" spans="14:21" ht="12.75">
      <c r="N596" s="314"/>
      <c r="O596" s="314"/>
      <c r="Q596" s="314"/>
      <c r="R596" s="314"/>
      <c r="S596" s="314"/>
      <c r="T596" s="314"/>
      <c r="U596" s="314"/>
    </row>
    <row r="597" spans="14:21" ht="12.75">
      <c r="N597" s="314"/>
      <c r="O597" s="314"/>
      <c r="Q597" s="314"/>
      <c r="R597" s="314"/>
      <c r="S597" s="314"/>
      <c r="T597" s="314"/>
      <c r="U597" s="314"/>
    </row>
    <row r="598" spans="14:21" ht="12.75">
      <c r="N598" s="314"/>
      <c r="O598" s="314"/>
      <c r="Q598" s="314"/>
      <c r="R598" s="314"/>
      <c r="S598" s="314"/>
      <c r="T598" s="314"/>
      <c r="U598" s="314"/>
    </row>
    <row r="599" spans="14:21" ht="12.75">
      <c r="N599" s="314"/>
      <c r="O599" s="314"/>
      <c r="Q599" s="314"/>
      <c r="R599" s="314"/>
      <c r="S599" s="314"/>
      <c r="T599" s="314"/>
      <c r="U599" s="314"/>
    </row>
    <row r="600" spans="14:21" ht="12.75">
      <c r="N600" s="314"/>
      <c r="O600" s="314"/>
      <c r="Q600" s="314"/>
      <c r="R600" s="314"/>
      <c r="S600" s="314"/>
      <c r="T600" s="314"/>
      <c r="U600" s="314"/>
    </row>
    <row r="601" spans="14:21" ht="12.75">
      <c r="N601" s="314"/>
      <c r="O601" s="314"/>
      <c r="Q601" s="314"/>
      <c r="R601" s="314"/>
      <c r="S601" s="314"/>
      <c r="T601" s="314"/>
      <c r="U601" s="314"/>
    </row>
    <row r="602" spans="14:21" ht="12.75">
      <c r="N602" s="314"/>
      <c r="O602" s="314"/>
      <c r="Q602" s="314"/>
      <c r="R602" s="314"/>
      <c r="S602" s="314"/>
      <c r="T602" s="314"/>
      <c r="U602" s="314"/>
    </row>
    <row r="603" spans="14:21" ht="12.75">
      <c r="N603" s="314"/>
      <c r="O603" s="314"/>
      <c r="Q603" s="314"/>
      <c r="R603" s="314"/>
      <c r="S603" s="314"/>
      <c r="T603" s="314"/>
      <c r="U603" s="314"/>
    </row>
    <row r="604" spans="14:21" ht="12.75">
      <c r="N604" s="314"/>
      <c r="O604" s="314"/>
      <c r="Q604" s="314"/>
      <c r="R604" s="314"/>
      <c r="S604" s="314"/>
      <c r="T604" s="314"/>
      <c r="U604" s="314"/>
    </row>
    <row r="605" spans="14:21" ht="12.75">
      <c r="N605" s="314"/>
      <c r="O605" s="314"/>
      <c r="Q605" s="314"/>
      <c r="R605" s="314"/>
      <c r="S605" s="314"/>
      <c r="T605" s="314"/>
      <c r="U605" s="314"/>
    </row>
    <row r="606" spans="14:21" ht="12.75">
      <c r="N606" s="314"/>
      <c r="O606" s="314"/>
      <c r="Q606" s="314"/>
      <c r="R606" s="314"/>
      <c r="S606" s="314"/>
      <c r="T606" s="314"/>
      <c r="U606" s="314"/>
    </row>
    <row r="607" spans="14:21" ht="12.75">
      <c r="N607" s="314"/>
      <c r="O607" s="314"/>
      <c r="Q607" s="314"/>
      <c r="R607" s="314"/>
      <c r="S607" s="314"/>
      <c r="T607" s="314"/>
      <c r="U607" s="314"/>
    </row>
    <row r="608" spans="14:21" ht="12.75">
      <c r="N608" s="314"/>
      <c r="O608" s="314"/>
      <c r="Q608" s="314"/>
      <c r="R608" s="314"/>
      <c r="S608" s="314"/>
      <c r="T608" s="314"/>
      <c r="U608" s="314"/>
    </row>
    <row r="609" spans="14:21" ht="12.75">
      <c r="N609" s="314"/>
      <c r="O609" s="314"/>
      <c r="Q609" s="314"/>
      <c r="R609" s="314"/>
      <c r="S609" s="314"/>
      <c r="T609" s="314"/>
      <c r="U609" s="314"/>
    </row>
    <row r="610" spans="14:21" ht="12.75">
      <c r="N610" s="314"/>
      <c r="O610" s="314"/>
      <c r="Q610" s="314"/>
      <c r="R610" s="314"/>
      <c r="S610" s="314"/>
      <c r="T610" s="314"/>
      <c r="U610" s="314"/>
    </row>
    <row r="611" spans="14:21" ht="12.75">
      <c r="N611" s="314"/>
      <c r="O611" s="314"/>
      <c r="Q611" s="314"/>
      <c r="R611" s="314"/>
      <c r="S611" s="314"/>
      <c r="T611" s="314"/>
      <c r="U611" s="314"/>
    </row>
    <row r="612" spans="14:21" ht="12.75">
      <c r="N612" s="314"/>
      <c r="O612" s="314"/>
      <c r="Q612" s="314"/>
      <c r="R612" s="314"/>
      <c r="S612" s="314"/>
      <c r="T612" s="314"/>
      <c r="U612" s="314"/>
    </row>
    <row r="613" spans="14:21" ht="12.75">
      <c r="N613" s="314"/>
      <c r="O613" s="314"/>
      <c r="Q613" s="314"/>
      <c r="R613" s="314"/>
      <c r="S613" s="314"/>
      <c r="T613" s="314"/>
      <c r="U613" s="314"/>
    </row>
    <row r="614" spans="14:21" ht="12.75">
      <c r="N614" s="314"/>
      <c r="O614" s="314"/>
      <c r="Q614" s="314"/>
      <c r="R614" s="314"/>
      <c r="S614" s="314"/>
      <c r="T614" s="314"/>
      <c r="U614" s="314"/>
    </row>
    <row r="615" spans="14:21" ht="12.75">
      <c r="N615" s="314"/>
      <c r="O615" s="314"/>
      <c r="Q615" s="314"/>
      <c r="R615" s="314"/>
      <c r="S615" s="314"/>
      <c r="T615" s="314"/>
      <c r="U615" s="314"/>
    </row>
    <row r="616" spans="14:21" ht="12.75">
      <c r="N616" s="314"/>
      <c r="O616" s="314"/>
      <c r="Q616" s="314"/>
      <c r="R616" s="314"/>
      <c r="S616" s="314"/>
      <c r="T616" s="314"/>
      <c r="U616" s="314"/>
    </row>
    <row r="617" spans="14:21" ht="12.75">
      <c r="N617" s="314"/>
      <c r="O617" s="314"/>
      <c r="Q617" s="314"/>
      <c r="R617" s="314"/>
      <c r="S617" s="314"/>
      <c r="T617" s="314"/>
      <c r="U617" s="314"/>
    </row>
    <row r="618" spans="14:21" ht="12.75">
      <c r="N618" s="314"/>
      <c r="O618" s="314"/>
      <c r="Q618" s="314"/>
      <c r="R618" s="314"/>
      <c r="S618" s="314"/>
      <c r="T618" s="314"/>
      <c r="U618" s="314"/>
    </row>
    <row r="619" spans="14:21" ht="12.75">
      <c r="N619" s="314"/>
      <c r="O619" s="314"/>
      <c r="Q619" s="314"/>
      <c r="R619" s="314"/>
      <c r="S619" s="314"/>
      <c r="T619" s="314"/>
      <c r="U619" s="314"/>
    </row>
    <row r="620" spans="14:21" ht="12.75">
      <c r="N620" s="314"/>
      <c r="O620" s="314"/>
      <c r="Q620" s="314"/>
      <c r="R620" s="314"/>
      <c r="S620" s="314"/>
      <c r="T620" s="314"/>
      <c r="U620" s="314"/>
    </row>
    <row r="621" spans="14:21" ht="12.75">
      <c r="N621" s="314"/>
      <c r="O621" s="314"/>
      <c r="Q621" s="314"/>
      <c r="R621" s="314"/>
      <c r="S621" s="314"/>
      <c r="T621" s="314"/>
      <c r="U621" s="314"/>
    </row>
    <row r="622" spans="14:21" ht="12.75">
      <c r="N622" s="314"/>
      <c r="O622" s="314"/>
      <c r="Q622" s="314"/>
      <c r="R622" s="314"/>
      <c r="S622" s="314"/>
      <c r="T622" s="314"/>
      <c r="U622" s="314"/>
    </row>
    <row r="623" spans="14:21" ht="12.75">
      <c r="N623" s="314"/>
      <c r="O623" s="314"/>
      <c r="Q623" s="314"/>
      <c r="R623" s="314"/>
      <c r="S623" s="314"/>
      <c r="T623" s="314"/>
      <c r="U623" s="314"/>
    </row>
    <row r="624" spans="14:21" ht="12.75">
      <c r="N624" s="314"/>
      <c r="O624" s="314"/>
      <c r="Q624" s="314"/>
      <c r="R624" s="314"/>
      <c r="S624" s="314"/>
      <c r="T624" s="314"/>
      <c r="U624" s="314"/>
    </row>
    <row r="625" spans="14:21" ht="12.75">
      <c r="N625" s="314"/>
      <c r="O625" s="314"/>
      <c r="Q625" s="314"/>
      <c r="R625" s="314"/>
      <c r="S625" s="314"/>
      <c r="T625" s="314"/>
      <c r="U625" s="314"/>
    </row>
    <row r="626" spans="14:21" ht="12.75">
      <c r="N626" s="314"/>
      <c r="O626" s="314"/>
      <c r="Q626" s="314"/>
      <c r="R626" s="314"/>
      <c r="S626" s="314"/>
      <c r="T626" s="314"/>
      <c r="U626" s="314"/>
    </row>
    <row r="627" spans="14:21" ht="12.75">
      <c r="N627" s="314"/>
      <c r="O627" s="314"/>
      <c r="Q627" s="314"/>
      <c r="R627" s="314"/>
      <c r="S627" s="314"/>
      <c r="T627" s="314"/>
      <c r="U627" s="314"/>
    </row>
    <row r="628" spans="14:21" ht="12.75">
      <c r="N628" s="314"/>
      <c r="O628" s="314"/>
      <c r="Q628" s="314"/>
      <c r="R628" s="314"/>
      <c r="S628" s="314"/>
      <c r="T628" s="314"/>
      <c r="U628" s="314"/>
    </row>
    <row r="629" spans="14:21" ht="12.75">
      <c r="N629" s="314"/>
      <c r="O629" s="314"/>
      <c r="Q629" s="314"/>
      <c r="R629" s="314"/>
      <c r="S629" s="314"/>
      <c r="T629" s="314"/>
      <c r="U629" s="314"/>
    </row>
    <row r="630" spans="14:21" ht="12.75">
      <c r="N630" s="314"/>
      <c r="O630" s="314"/>
      <c r="Q630" s="314"/>
      <c r="R630" s="314"/>
      <c r="S630" s="314"/>
      <c r="T630" s="314"/>
      <c r="U630" s="314"/>
    </row>
    <row r="631" spans="14:21" ht="12.75">
      <c r="N631" s="314"/>
      <c r="O631" s="314"/>
      <c r="Q631" s="314"/>
      <c r="R631" s="314"/>
      <c r="S631" s="314"/>
      <c r="T631" s="314"/>
      <c r="U631" s="314"/>
    </row>
    <row r="632" spans="14:21" ht="12.75">
      <c r="N632" s="314"/>
      <c r="O632" s="314"/>
      <c r="Q632" s="314"/>
      <c r="R632" s="314"/>
      <c r="S632" s="314"/>
      <c r="T632" s="314"/>
      <c r="U632" s="314"/>
    </row>
    <row r="633" spans="14:21" ht="12.75">
      <c r="N633" s="314"/>
      <c r="O633" s="314"/>
      <c r="Q633" s="314"/>
      <c r="R633" s="314"/>
      <c r="S633" s="314"/>
      <c r="T633" s="314"/>
      <c r="U633" s="314"/>
    </row>
    <row r="634" spans="14:21" ht="12.75">
      <c r="N634" s="314"/>
      <c r="O634" s="314"/>
      <c r="Q634" s="314"/>
      <c r="R634" s="314"/>
      <c r="S634" s="314"/>
      <c r="T634" s="314"/>
      <c r="U634" s="314"/>
    </row>
    <row r="635" spans="14:21" ht="12.75">
      <c r="N635" s="314"/>
      <c r="O635" s="314"/>
      <c r="Q635" s="314"/>
      <c r="R635" s="314"/>
      <c r="S635" s="314"/>
      <c r="T635" s="314"/>
      <c r="U635" s="314"/>
    </row>
    <row r="636" spans="14:21" ht="12.75">
      <c r="N636" s="314"/>
      <c r="O636" s="314"/>
      <c r="Q636" s="314"/>
      <c r="R636" s="314"/>
      <c r="S636" s="314"/>
      <c r="T636" s="314"/>
      <c r="U636" s="314"/>
    </row>
    <row r="637" spans="14:21" ht="12.75">
      <c r="N637" s="314"/>
      <c r="O637" s="314"/>
      <c r="Q637" s="314"/>
      <c r="R637" s="314"/>
      <c r="S637" s="314"/>
      <c r="T637" s="314"/>
      <c r="U637" s="314"/>
    </row>
    <row r="638" spans="14:21" ht="12.75">
      <c r="N638" s="314"/>
      <c r="O638" s="314"/>
      <c r="Q638" s="314"/>
      <c r="R638" s="314"/>
      <c r="S638" s="314"/>
      <c r="T638" s="314"/>
      <c r="U638" s="314"/>
    </row>
    <row r="639" spans="14:21" ht="12.75">
      <c r="N639" s="314"/>
      <c r="O639" s="314"/>
      <c r="Q639" s="314"/>
      <c r="R639" s="314"/>
      <c r="S639" s="314"/>
      <c r="T639" s="314"/>
      <c r="U639" s="314"/>
    </row>
    <row r="640" spans="14:21" ht="12.75">
      <c r="N640" s="314"/>
      <c r="O640" s="314"/>
      <c r="Q640" s="314"/>
      <c r="R640" s="314"/>
      <c r="S640" s="314"/>
      <c r="T640" s="314"/>
      <c r="U640" s="314"/>
    </row>
    <row r="641" spans="14:21" ht="12.75">
      <c r="N641" s="314"/>
      <c r="O641" s="314"/>
      <c r="Q641" s="314"/>
      <c r="R641" s="314"/>
      <c r="S641" s="314"/>
      <c r="T641" s="314"/>
      <c r="U641" s="314"/>
    </row>
    <row r="642" spans="14:21" ht="12.75">
      <c r="N642" s="314"/>
      <c r="O642" s="314"/>
      <c r="Q642" s="314"/>
      <c r="R642" s="314"/>
      <c r="S642" s="314"/>
      <c r="T642" s="314"/>
      <c r="U642" s="314"/>
    </row>
    <row r="643" spans="14:21" ht="12.75">
      <c r="N643" s="314"/>
      <c r="O643" s="314"/>
      <c r="Q643" s="314"/>
      <c r="R643" s="314"/>
      <c r="S643" s="314"/>
      <c r="T643" s="314"/>
      <c r="U643" s="314"/>
    </row>
    <row r="644" spans="14:21" ht="12.75">
      <c r="N644" s="314"/>
      <c r="O644" s="314"/>
      <c r="Q644" s="314"/>
      <c r="R644" s="314"/>
      <c r="S644" s="314"/>
      <c r="T644" s="314"/>
      <c r="U644" s="314"/>
    </row>
    <row r="645" spans="14:21" ht="12.75">
      <c r="N645" s="314"/>
      <c r="O645" s="314"/>
      <c r="Q645" s="314"/>
      <c r="R645" s="314"/>
      <c r="S645" s="314"/>
      <c r="T645" s="314"/>
      <c r="U645" s="314"/>
    </row>
    <row r="646" spans="14:21" ht="12.75">
      <c r="N646" s="314"/>
      <c r="O646" s="314"/>
      <c r="Q646" s="314"/>
      <c r="R646" s="314"/>
      <c r="S646" s="314"/>
      <c r="T646" s="314"/>
      <c r="U646" s="314"/>
    </row>
    <row r="647" spans="14:21" ht="12.75">
      <c r="N647" s="314"/>
      <c r="O647" s="314"/>
      <c r="Q647" s="314"/>
      <c r="R647" s="314"/>
      <c r="S647" s="314"/>
      <c r="T647" s="314"/>
      <c r="U647" s="314"/>
    </row>
    <row r="648" spans="14:21" ht="12.75">
      <c r="N648" s="314"/>
      <c r="O648" s="314"/>
      <c r="Q648" s="314"/>
      <c r="R648" s="314"/>
      <c r="S648" s="314"/>
      <c r="T648" s="314"/>
      <c r="U648" s="314"/>
    </row>
    <row r="649" spans="14:21" ht="12.75">
      <c r="N649" s="314"/>
      <c r="O649" s="314"/>
      <c r="Q649" s="314"/>
      <c r="R649" s="314"/>
      <c r="S649" s="314"/>
      <c r="T649" s="314"/>
      <c r="U649" s="314"/>
    </row>
    <row r="650" spans="14:21" ht="12.75">
      <c r="N650" s="314"/>
      <c r="O650" s="314"/>
      <c r="Q650" s="314"/>
      <c r="R650" s="314"/>
      <c r="S650" s="314"/>
      <c r="T650" s="314"/>
      <c r="U650" s="314"/>
    </row>
    <row r="651" spans="14:21" ht="12.75">
      <c r="N651" s="314"/>
      <c r="O651" s="314"/>
      <c r="Q651" s="314"/>
      <c r="R651" s="314"/>
      <c r="S651" s="314"/>
      <c r="T651" s="314"/>
      <c r="U651" s="314"/>
    </row>
    <row r="652" spans="14:21" ht="12.75">
      <c r="N652" s="314"/>
      <c r="O652" s="314"/>
      <c r="Q652" s="314"/>
      <c r="R652" s="314"/>
      <c r="S652" s="314"/>
      <c r="T652" s="314"/>
      <c r="U652" s="314"/>
    </row>
    <row r="653" spans="14:21" ht="12.75">
      <c r="N653" s="314"/>
      <c r="O653" s="314"/>
      <c r="Q653" s="314"/>
      <c r="R653" s="314"/>
      <c r="S653" s="314"/>
      <c r="T653" s="314"/>
      <c r="U653" s="314"/>
    </row>
    <row r="654" spans="14:21" ht="12.75">
      <c r="N654" s="314"/>
      <c r="O654" s="314"/>
      <c r="Q654" s="314"/>
      <c r="R654" s="314"/>
      <c r="S654" s="314"/>
      <c r="T654" s="314"/>
      <c r="U654" s="314"/>
    </row>
    <row r="655" spans="14:21" ht="12.75">
      <c r="N655" s="314"/>
      <c r="O655" s="314"/>
      <c r="Q655" s="314"/>
      <c r="R655" s="314"/>
      <c r="S655" s="314"/>
      <c r="T655" s="314"/>
      <c r="U655" s="314"/>
    </row>
    <row r="656" spans="14:21" ht="12.75">
      <c r="N656" s="314"/>
      <c r="O656" s="314"/>
      <c r="Q656" s="314"/>
      <c r="R656" s="314"/>
      <c r="S656" s="314"/>
      <c r="T656" s="314"/>
      <c r="U656" s="314"/>
    </row>
    <row r="657" spans="14:21" ht="12.75">
      <c r="N657" s="314"/>
      <c r="O657" s="314"/>
      <c r="Q657" s="314"/>
      <c r="R657" s="314"/>
      <c r="S657" s="314"/>
      <c r="T657" s="314"/>
      <c r="U657" s="314"/>
    </row>
    <row r="658" spans="14:21" ht="12.75">
      <c r="N658" s="314"/>
      <c r="O658" s="314"/>
      <c r="Q658" s="314"/>
      <c r="R658" s="314"/>
      <c r="S658" s="314"/>
      <c r="T658" s="314"/>
      <c r="U658" s="314"/>
    </row>
    <row r="659" spans="14:21" ht="12.75">
      <c r="N659" s="314"/>
      <c r="O659" s="314"/>
      <c r="Q659" s="314"/>
      <c r="R659" s="314"/>
      <c r="S659" s="314"/>
      <c r="T659" s="314"/>
      <c r="U659" s="314"/>
    </row>
    <row r="660" spans="14:21" ht="12.75">
      <c r="N660" s="314"/>
      <c r="O660" s="314"/>
      <c r="Q660" s="314"/>
      <c r="R660" s="314"/>
      <c r="S660" s="314"/>
      <c r="T660" s="314"/>
      <c r="U660" s="314"/>
    </row>
    <row r="661" spans="14:21" ht="12.75">
      <c r="N661" s="314"/>
      <c r="O661" s="314"/>
      <c r="Q661" s="314"/>
      <c r="R661" s="314"/>
      <c r="S661" s="314"/>
      <c r="T661" s="314"/>
      <c r="U661" s="314"/>
    </row>
    <row r="662" spans="14:21" ht="12.75">
      <c r="N662" s="314"/>
      <c r="O662" s="314"/>
      <c r="Q662" s="314"/>
      <c r="R662" s="314"/>
      <c r="S662" s="314"/>
      <c r="T662" s="314"/>
      <c r="U662" s="314"/>
    </row>
    <row r="663" spans="14:21" ht="12.75">
      <c r="N663" s="314"/>
      <c r="O663" s="314"/>
      <c r="Q663" s="314"/>
      <c r="R663" s="314"/>
      <c r="S663" s="314"/>
      <c r="T663" s="314"/>
      <c r="U663" s="314"/>
    </row>
    <row r="664" spans="14:21" ht="12.75">
      <c r="N664" s="314"/>
      <c r="O664" s="314"/>
      <c r="Q664" s="314"/>
      <c r="R664" s="314"/>
      <c r="S664" s="314"/>
      <c r="T664" s="314"/>
      <c r="U664" s="314"/>
    </row>
    <row r="665" spans="14:21" ht="12.75">
      <c r="N665" s="314"/>
      <c r="O665" s="314"/>
      <c r="Q665" s="314"/>
      <c r="R665" s="314"/>
      <c r="S665" s="314"/>
      <c r="T665" s="314"/>
      <c r="U665" s="314"/>
    </row>
    <row r="666" spans="14:21" ht="12.75">
      <c r="N666" s="314"/>
      <c r="O666" s="314"/>
      <c r="Q666" s="314"/>
      <c r="R666" s="314"/>
      <c r="S666" s="314"/>
      <c r="T666" s="314"/>
      <c r="U666" s="314"/>
    </row>
    <row r="667" spans="14:21" ht="12.75">
      <c r="N667" s="314"/>
      <c r="O667" s="314"/>
      <c r="Q667" s="314"/>
      <c r="R667" s="314"/>
      <c r="S667" s="314"/>
      <c r="T667" s="314"/>
      <c r="U667" s="314"/>
    </row>
    <row r="668" spans="14:21" ht="12.75">
      <c r="N668" s="314"/>
      <c r="O668" s="314"/>
      <c r="Q668" s="314"/>
      <c r="R668" s="314"/>
      <c r="S668" s="314"/>
      <c r="T668" s="314"/>
      <c r="U668" s="314"/>
    </row>
    <row r="669" spans="14:21" ht="12.75">
      <c r="N669" s="314"/>
      <c r="O669" s="314"/>
      <c r="Q669" s="314"/>
      <c r="R669" s="314"/>
      <c r="S669" s="314"/>
      <c r="T669" s="314"/>
      <c r="U669" s="314"/>
    </row>
    <row r="670" spans="14:21" ht="12.75">
      <c r="N670" s="314"/>
      <c r="O670" s="314"/>
      <c r="Q670" s="314"/>
      <c r="R670" s="314"/>
      <c r="S670" s="314"/>
      <c r="T670" s="314"/>
      <c r="U670" s="314"/>
    </row>
    <row r="671" spans="14:21" ht="12.75">
      <c r="N671" s="314"/>
      <c r="O671" s="314"/>
      <c r="Q671" s="314"/>
      <c r="R671" s="314"/>
      <c r="S671" s="314"/>
      <c r="T671" s="314"/>
      <c r="U671" s="314"/>
    </row>
    <row r="672" spans="14:21" ht="12.75">
      <c r="N672" s="314"/>
      <c r="O672" s="314"/>
      <c r="Q672" s="314"/>
      <c r="R672" s="314"/>
      <c r="S672" s="314"/>
      <c r="T672" s="314"/>
      <c r="U672" s="314"/>
    </row>
    <row r="673" spans="14:21" ht="12.75">
      <c r="N673" s="314"/>
      <c r="O673" s="314"/>
      <c r="Q673" s="314"/>
      <c r="R673" s="314"/>
      <c r="S673" s="314"/>
      <c r="T673" s="314"/>
      <c r="U673" s="314"/>
    </row>
    <row r="674" spans="14:21" ht="12.75">
      <c r="N674" s="314"/>
      <c r="O674" s="314"/>
      <c r="Q674" s="314"/>
      <c r="R674" s="314"/>
      <c r="S674" s="314"/>
      <c r="T674" s="314"/>
      <c r="U674" s="314"/>
    </row>
    <row r="675" spans="14:21" ht="12.75">
      <c r="N675" s="314"/>
      <c r="O675" s="314"/>
      <c r="Q675" s="314"/>
      <c r="R675" s="314"/>
      <c r="S675" s="314"/>
      <c r="T675" s="314"/>
      <c r="U675" s="314"/>
    </row>
    <row r="676" spans="14:21" ht="12.75">
      <c r="N676" s="314"/>
      <c r="O676" s="314"/>
      <c r="Q676" s="314"/>
      <c r="R676" s="314"/>
      <c r="S676" s="314"/>
      <c r="T676" s="314"/>
      <c r="U676" s="314"/>
    </row>
    <row r="677" spans="14:21" ht="12.75">
      <c r="N677" s="314"/>
      <c r="O677" s="314"/>
      <c r="Q677" s="314"/>
      <c r="R677" s="314"/>
      <c r="S677" s="314"/>
      <c r="T677" s="314"/>
      <c r="U677" s="314"/>
    </row>
    <row r="678" spans="14:21" ht="12.75">
      <c r="N678" s="314"/>
      <c r="O678" s="314"/>
      <c r="Q678" s="314"/>
      <c r="R678" s="314"/>
      <c r="S678" s="314"/>
      <c r="T678" s="314"/>
      <c r="U678" s="314"/>
    </row>
    <row r="679" spans="14:21" ht="12.75">
      <c r="N679" s="314"/>
      <c r="O679" s="314"/>
      <c r="Q679" s="314"/>
      <c r="R679" s="314"/>
      <c r="S679" s="314"/>
      <c r="T679" s="314"/>
      <c r="U679" s="314"/>
    </row>
    <row r="680" spans="14:21" ht="12.75">
      <c r="N680" s="314"/>
      <c r="O680" s="314"/>
      <c r="Q680" s="314"/>
      <c r="R680" s="314"/>
      <c r="S680" s="314"/>
      <c r="T680" s="314"/>
      <c r="U680" s="314"/>
    </row>
    <row r="681" spans="14:21" ht="12.75">
      <c r="N681" s="314"/>
      <c r="O681" s="314"/>
      <c r="Q681" s="314"/>
      <c r="R681" s="314"/>
      <c r="S681" s="314"/>
      <c r="T681" s="314"/>
      <c r="U681" s="314"/>
    </row>
    <row r="682" spans="14:21" ht="12.75">
      <c r="N682" s="314"/>
      <c r="O682" s="314"/>
      <c r="Q682" s="314"/>
      <c r="R682" s="314"/>
      <c r="S682" s="314"/>
      <c r="T682" s="314"/>
      <c r="U682" s="314"/>
    </row>
    <row r="683" spans="14:21" ht="12.75">
      <c r="N683" s="314"/>
      <c r="O683" s="314"/>
      <c r="Q683" s="314"/>
      <c r="R683" s="314"/>
      <c r="S683" s="314"/>
      <c r="T683" s="314"/>
      <c r="U683" s="314"/>
    </row>
    <row r="684" spans="14:21" ht="12.75">
      <c r="N684" s="314"/>
      <c r="O684" s="314"/>
      <c r="Q684" s="314"/>
      <c r="R684" s="314"/>
      <c r="S684" s="314"/>
      <c r="T684" s="314"/>
      <c r="U684" s="314"/>
    </row>
    <row r="685" spans="14:21" ht="12.75">
      <c r="N685" s="314"/>
      <c r="O685" s="314"/>
      <c r="Q685" s="314"/>
      <c r="R685" s="314"/>
      <c r="S685" s="314"/>
      <c r="T685" s="314"/>
      <c r="U685" s="314"/>
    </row>
    <row r="686" spans="14:21" ht="12.75">
      <c r="N686" s="314"/>
      <c r="O686" s="314"/>
      <c r="Q686" s="314"/>
      <c r="R686" s="314"/>
      <c r="S686" s="314"/>
      <c r="T686" s="314"/>
      <c r="U686" s="314"/>
    </row>
    <row r="687" spans="14:21" ht="12.75">
      <c r="N687" s="314"/>
      <c r="O687" s="314"/>
      <c r="Q687" s="314"/>
      <c r="R687" s="314"/>
      <c r="S687" s="314"/>
      <c r="T687" s="314"/>
      <c r="U687" s="314"/>
    </row>
    <row r="688" spans="14:21" ht="12.75">
      <c r="N688" s="314"/>
      <c r="O688" s="314"/>
      <c r="Q688" s="314"/>
      <c r="R688" s="314"/>
      <c r="S688" s="314"/>
      <c r="T688" s="314"/>
      <c r="U688" s="314"/>
    </row>
    <row r="689" spans="14:21" ht="12.75">
      <c r="N689" s="314"/>
      <c r="O689" s="314"/>
      <c r="Q689" s="314"/>
      <c r="R689" s="314"/>
      <c r="S689" s="314"/>
      <c r="T689" s="314"/>
      <c r="U689" s="314"/>
    </row>
    <row r="690" spans="14:21" ht="12.75">
      <c r="N690" s="314"/>
      <c r="O690" s="314"/>
      <c r="Q690" s="314"/>
      <c r="R690" s="314"/>
      <c r="S690" s="314"/>
      <c r="T690" s="314"/>
      <c r="U690" s="314"/>
    </row>
    <row r="691" spans="14:21" ht="12.75">
      <c r="N691" s="314"/>
      <c r="O691" s="314"/>
      <c r="Q691" s="314"/>
      <c r="R691" s="314"/>
      <c r="S691" s="314"/>
      <c r="T691" s="314"/>
      <c r="U691" s="314"/>
    </row>
    <row r="692" spans="14:21" ht="12.75">
      <c r="N692" s="314"/>
      <c r="O692" s="314"/>
      <c r="Q692" s="314"/>
      <c r="R692" s="314"/>
      <c r="S692" s="314"/>
      <c r="T692" s="314"/>
      <c r="U692" s="314"/>
    </row>
    <row r="693" spans="14:21" ht="12.75">
      <c r="N693" s="314"/>
      <c r="O693" s="314"/>
      <c r="Q693" s="314"/>
      <c r="R693" s="314"/>
      <c r="S693" s="314"/>
      <c r="T693" s="314"/>
      <c r="U693" s="314"/>
    </row>
    <row r="694" spans="14:21" ht="12.75">
      <c r="N694" s="314"/>
      <c r="O694" s="314"/>
      <c r="Q694" s="314"/>
      <c r="R694" s="314"/>
      <c r="S694" s="314"/>
      <c r="T694" s="314"/>
      <c r="U694" s="314"/>
    </row>
    <row r="695" spans="14:21" ht="12.75">
      <c r="N695" s="314"/>
      <c r="O695" s="314"/>
      <c r="Q695" s="314"/>
      <c r="R695" s="314"/>
      <c r="S695" s="314"/>
      <c r="T695" s="314"/>
      <c r="U695" s="314"/>
    </row>
    <row r="696" spans="14:21" ht="12.75">
      <c r="N696" s="314"/>
      <c r="O696" s="314"/>
      <c r="Q696" s="314"/>
      <c r="R696" s="314"/>
      <c r="S696" s="314"/>
      <c r="T696" s="314"/>
      <c r="U696" s="314"/>
    </row>
    <row r="697" spans="14:21" ht="12.75">
      <c r="N697" s="314"/>
      <c r="O697" s="314"/>
      <c r="Q697" s="314"/>
      <c r="R697" s="314"/>
      <c r="S697" s="314"/>
      <c r="T697" s="314"/>
      <c r="U697" s="314"/>
    </row>
    <row r="698" spans="14:21" ht="12.75">
      <c r="N698" s="314"/>
      <c r="O698" s="314"/>
      <c r="Q698" s="314"/>
      <c r="R698" s="314"/>
      <c r="S698" s="314"/>
      <c r="T698" s="314"/>
      <c r="U698" s="314"/>
    </row>
    <row r="699" spans="14:21" ht="12.75">
      <c r="N699" s="314"/>
      <c r="O699" s="314"/>
      <c r="Q699" s="314"/>
      <c r="R699" s="314"/>
      <c r="S699" s="314"/>
      <c r="T699" s="314"/>
      <c r="U699" s="314"/>
    </row>
    <row r="700" spans="14:21" ht="12.75">
      <c r="N700" s="314"/>
      <c r="O700" s="314"/>
      <c r="Q700" s="314"/>
      <c r="R700" s="314"/>
      <c r="S700" s="314"/>
      <c r="T700" s="314"/>
      <c r="U700" s="314"/>
    </row>
    <row r="701" spans="14:21" ht="12.75">
      <c r="N701" s="314"/>
      <c r="O701" s="314"/>
      <c r="Q701" s="314"/>
      <c r="R701" s="314"/>
      <c r="S701" s="314"/>
      <c r="T701" s="314"/>
      <c r="U701" s="314"/>
    </row>
    <row r="702" spans="14:21" ht="12.75">
      <c r="N702" s="314"/>
      <c r="O702" s="314"/>
      <c r="Q702" s="314"/>
      <c r="R702" s="314"/>
      <c r="S702" s="314"/>
      <c r="T702" s="314"/>
      <c r="U702" s="314"/>
    </row>
    <row r="703" spans="14:21" ht="12.75">
      <c r="N703" s="314"/>
      <c r="O703" s="314"/>
      <c r="Q703" s="314"/>
      <c r="R703" s="314"/>
      <c r="S703" s="314"/>
      <c r="T703" s="314"/>
      <c r="U703" s="314"/>
    </row>
    <row r="704" spans="14:21" ht="12.75">
      <c r="N704" s="314"/>
      <c r="O704" s="314"/>
      <c r="Q704" s="314"/>
      <c r="R704" s="314"/>
      <c r="S704" s="314"/>
      <c r="T704" s="314"/>
      <c r="U704" s="314"/>
    </row>
    <row r="705" spans="14:21" ht="12.75">
      <c r="N705" s="314"/>
      <c r="O705" s="314"/>
      <c r="Q705" s="314"/>
      <c r="R705" s="314"/>
      <c r="S705" s="314"/>
      <c r="T705" s="314"/>
      <c r="U705" s="314"/>
    </row>
    <row r="706" spans="14:21" ht="12.75">
      <c r="N706" s="314"/>
      <c r="O706" s="314"/>
      <c r="Q706" s="314"/>
      <c r="R706" s="314"/>
      <c r="S706" s="314"/>
      <c r="T706" s="314"/>
      <c r="U706" s="314"/>
    </row>
    <row r="707" spans="14:21" ht="12.75">
      <c r="N707" s="314"/>
      <c r="O707" s="314"/>
      <c r="Q707" s="314"/>
      <c r="R707" s="314"/>
      <c r="S707" s="314"/>
      <c r="T707" s="314"/>
      <c r="U707" s="314"/>
    </row>
    <row r="708" spans="14:21" ht="12.75">
      <c r="N708" s="314"/>
      <c r="O708" s="314"/>
      <c r="Q708" s="314"/>
      <c r="R708" s="314"/>
      <c r="S708" s="314"/>
      <c r="T708" s="314"/>
      <c r="U708" s="314"/>
    </row>
    <row r="709" spans="14:21" ht="12.75">
      <c r="N709" s="314"/>
      <c r="O709" s="314"/>
      <c r="Q709" s="314"/>
      <c r="R709" s="314"/>
      <c r="S709" s="314"/>
      <c r="T709" s="314"/>
      <c r="U709" s="314"/>
    </row>
    <row r="710" spans="14:21" ht="12.75">
      <c r="N710" s="314"/>
      <c r="O710" s="314"/>
      <c r="Q710" s="314"/>
      <c r="R710" s="314"/>
      <c r="S710" s="314"/>
      <c r="T710" s="314"/>
      <c r="U710" s="314"/>
    </row>
    <row r="711" spans="14:21" ht="12.75">
      <c r="N711" s="314"/>
      <c r="O711" s="314"/>
      <c r="Q711" s="314"/>
      <c r="R711" s="314"/>
      <c r="S711" s="314"/>
      <c r="T711" s="314"/>
      <c r="U711" s="314"/>
    </row>
    <row r="712" spans="14:21" ht="12.75">
      <c r="N712" s="314"/>
      <c r="O712" s="314"/>
      <c r="Q712" s="314"/>
      <c r="R712" s="314"/>
      <c r="S712" s="314"/>
      <c r="T712" s="314"/>
      <c r="U712" s="314"/>
    </row>
    <row r="713" spans="14:21" ht="12.75">
      <c r="N713" s="314"/>
      <c r="O713" s="314"/>
      <c r="Q713" s="314"/>
      <c r="R713" s="314"/>
      <c r="S713" s="314"/>
      <c r="T713" s="314"/>
      <c r="U713" s="314"/>
    </row>
    <row r="714" spans="14:21" ht="12.75">
      <c r="N714" s="314"/>
      <c r="O714" s="314"/>
      <c r="Q714" s="314"/>
      <c r="R714" s="314"/>
      <c r="S714" s="314"/>
      <c r="T714" s="314"/>
      <c r="U714" s="314"/>
    </row>
    <row r="715" spans="14:21" ht="12.75">
      <c r="N715" s="314"/>
      <c r="O715" s="314"/>
      <c r="Q715" s="314"/>
      <c r="R715" s="314"/>
      <c r="S715" s="314"/>
      <c r="T715" s="314"/>
      <c r="U715" s="314"/>
    </row>
    <row r="716" spans="14:21" ht="12.75">
      <c r="N716" s="314"/>
      <c r="O716" s="314"/>
      <c r="Q716" s="314"/>
      <c r="R716" s="314"/>
      <c r="S716" s="314"/>
      <c r="T716" s="314"/>
      <c r="U716" s="314"/>
    </row>
    <row r="717" spans="14:21" ht="12.75">
      <c r="N717" s="314"/>
      <c r="O717" s="314"/>
      <c r="Q717" s="314"/>
      <c r="R717" s="314"/>
      <c r="S717" s="314"/>
      <c r="T717" s="314"/>
      <c r="U717" s="314"/>
    </row>
    <row r="718" spans="14:21" ht="12.75">
      <c r="N718" s="314"/>
      <c r="O718" s="314"/>
      <c r="Q718" s="314"/>
      <c r="R718" s="314"/>
      <c r="S718" s="314"/>
      <c r="T718" s="314"/>
      <c r="U718" s="314"/>
    </row>
    <row r="719" spans="14:21" ht="12.75">
      <c r="N719" s="314"/>
      <c r="O719" s="314"/>
      <c r="Q719" s="314"/>
      <c r="R719" s="314"/>
      <c r="S719" s="314"/>
      <c r="T719" s="314"/>
      <c r="U719" s="314"/>
    </row>
    <row r="720" spans="14:21" ht="12.75">
      <c r="N720" s="314"/>
      <c r="O720" s="314"/>
      <c r="Q720" s="314"/>
      <c r="R720" s="314"/>
      <c r="S720" s="314"/>
      <c r="T720" s="314"/>
      <c r="U720" s="314"/>
    </row>
    <row r="721" spans="14:21" ht="12.75">
      <c r="N721" s="314"/>
      <c r="O721" s="314"/>
      <c r="Q721" s="314"/>
      <c r="R721" s="314"/>
      <c r="S721" s="314"/>
      <c r="T721" s="314"/>
      <c r="U721" s="314"/>
    </row>
    <row r="722" spans="14:21" ht="12.75">
      <c r="N722" s="314"/>
      <c r="O722" s="314"/>
      <c r="Q722" s="314"/>
      <c r="R722" s="314"/>
      <c r="S722" s="314"/>
      <c r="T722" s="314"/>
      <c r="U722" s="314"/>
    </row>
    <row r="723" spans="14:21" ht="12.75">
      <c r="N723" s="314"/>
      <c r="O723" s="314"/>
      <c r="Q723" s="314"/>
      <c r="R723" s="314"/>
      <c r="S723" s="314"/>
      <c r="T723" s="314"/>
      <c r="U723" s="314"/>
    </row>
    <row r="724" spans="14:21" ht="12.75">
      <c r="N724" s="314"/>
      <c r="O724" s="314"/>
      <c r="Q724" s="314"/>
      <c r="R724" s="314"/>
      <c r="S724" s="314"/>
      <c r="T724" s="314"/>
      <c r="U724" s="314"/>
    </row>
    <row r="725" spans="14:21" ht="12.75">
      <c r="N725" s="314"/>
      <c r="O725" s="314"/>
      <c r="Q725" s="314"/>
      <c r="R725" s="314"/>
      <c r="S725" s="314"/>
      <c r="T725" s="314"/>
      <c r="U725" s="314"/>
    </row>
    <row r="726" spans="14:21" ht="12.75">
      <c r="N726" s="314"/>
      <c r="O726" s="314"/>
      <c r="Q726" s="314"/>
      <c r="R726" s="314"/>
      <c r="S726" s="314"/>
      <c r="T726" s="314"/>
      <c r="U726" s="314"/>
    </row>
    <row r="727" spans="14:21" ht="12.75">
      <c r="N727" s="314"/>
      <c r="O727" s="314"/>
      <c r="Q727" s="314"/>
      <c r="R727" s="314"/>
      <c r="S727" s="314"/>
      <c r="T727" s="314"/>
      <c r="U727" s="314"/>
    </row>
    <row r="728" spans="14:21" ht="12.75">
      <c r="N728" s="314"/>
      <c r="O728" s="314"/>
      <c r="Q728" s="314"/>
      <c r="R728" s="314"/>
      <c r="S728" s="314"/>
      <c r="T728" s="314"/>
      <c r="U728" s="314"/>
    </row>
    <row r="729" spans="14:21" ht="12.75">
      <c r="N729" s="314"/>
      <c r="O729" s="314"/>
      <c r="Q729" s="314"/>
      <c r="R729" s="314"/>
      <c r="S729" s="314"/>
      <c r="T729" s="314"/>
      <c r="U729" s="314"/>
    </row>
    <row r="730" spans="14:21" ht="12.75">
      <c r="N730" s="314"/>
      <c r="O730" s="314"/>
      <c r="Q730" s="314"/>
      <c r="R730" s="314"/>
      <c r="S730" s="314"/>
      <c r="T730" s="314"/>
      <c r="U730" s="314"/>
    </row>
    <row r="731" spans="14:21" ht="12.75">
      <c r="N731" s="314"/>
      <c r="O731" s="314"/>
      <c r="Q731" s="314"/>
      <c r="R731" s="314"/>
      <c r="S731" s="314"/>
      <c r="T731" s="314"/>
      <c r="U731" s="314"/>
    </row>
    <row r="732" spans="14:21" ht="12.75">
      <c r="N732" s="314"/>
      <c r="O732" s="314"/>
      <c r="Q732" s="314"/>
      <c r="R732" s="314"/>
      <c r="S732" s="314"/>
      <c r="T732" s="314"/>
      <c r="U732" s="314"/>
    </row>
    <row r="733" spans="14:21" ht="12.75">
      <c r="N733" s="314"/>
      <c r="O733" s="314"/>
      <c r="Q733" s="314"/>
      <c r="R733" s="314"/>
      <c r="S733" s="314"/>
      <c r="T733" s="314"/>
      <c r="U733" s="314"/>
    </row>
    <row r="734" spans="14:21" ht="12.75">
      <c r="N734" s="314"/>
      <c r="O734" s="314"/>
      <c r="Q734" s="314"/>
      <c r="R734" s="314"/>
      <c r="S734" s="314"/>
      <c r="T734" s="314"/>
      <c r="U734" s="314"/>
    </row>
    <row r="735" spans="14:21" ht="12.75">
      <c r="N735" s="314"/>
      <c r="O735" s="314"/>
      <c r="Q735" s="314"/>
      <c r="R735" s="314"/>
      <c r="S735" s="314"/>
      <c r="T735" s="314"/>
      <c r="U735" s="314"/>
    </row>
    <row r="736" spans="14:21" ht="12.75">
      <c r="N736" s="314"/>
      <c r="O736" s="314"/>
      <c r="Q736" s="314"/>
      <c r="R736" s="314"/>
      <c r="S736" s="314"/>
      <c r="T736" s="314"/>
      <c r="U736" s="314"/>
    </row>
    <row r="737" spans="14:21" ht="12.75">
      <c r="N737" s="314"/>
      <c r="O737" s="314"/>
      <c r="Q737" s="314"/>
      <c r="R737" s="314"/>
      <c r="S737" s="314"/>
      <c r="T737" s="314"/>
      <c r="U737" s="314"/>
    </row>
    <row r="738" spans="14:21" ht="12.75">
      <c r="N738" s="314"/>
      <c r="O738" s="314"/>
      <c r="Q738" s="314"/>
      <c r="R738" s="314"/>
      <c r="S738" s="314"/>
      <c r="T738" s="314"/>
      <c r="U738" s="314"/>
    </row>
    <row r="739" spans="14:21" ht="12.75">
      <c r="N739" s="314"/>
      <c r="O739" s="314"/>
      <c r="Q739" s="314"/>
      <c r="R739" s="314"/>
      <c r="S739" s="314"/>
      <c r="T739" s="314"/>
      <c r="U739" s="314"/>
    </row>
    <row r="740" spans="14:21" ht="12.75">
      <c r="N740" s="314"/>
      <c r="O740" s="314"/>
      <c r="Q740" s="314"/>
      <c r="R740" s="314"/>
      <c r="S740" s="314"/>
      <c r="T740" s="314"/>
      <c r="U740" s="314"/>
    </row>
    <row r="741" spans="14:21" ht="12.75">
      <c r="N741" s="314"/>
      <c r="O741" s="314"/>
      <c r="Q741" s="314"/>
      <c r="R741" s="314"/>
      <c r="S741" s="314"/>
      <c r="T741" s="314"/>
      <c r="U741" s="314"/>
    </row>
    <row r="742" spans="14:21" ht="12.75">
      <c r="N742" s="314"/>
      <c r="O742" s="314"/>
      <c r="Q742" s="314"/>
      <c r="R742" s="314"/>
      <c r="S742" s="314"/>
      <c r="T742" s="314"/>
      <c r="U742" s="314"/>
    </row>
    <row r="743" spans="14:21" ht="12.75">
      <c r="N743" s="314"/>
      <c r="O743" s="314"/>
      <c r="Q743" s="314"/>
      <c r="R743" s="314"/>
      <c r="S743" s="314"/>
      <c r="T743" s="314"/>
      <c r="U743" s="314"/>
    </row>
    <row r="744" spans="14:21" ht="12.75">
      <c r="N744" s="314"/>
      <c r="O744" s="314"/>
      <c r="Q744" s="314"/>
      <c r="R744" s="314"/>
      <c r="S744" s="314"/>
      <c r="T744" s="314"/>
      <c r="U744" s="314"/>
    </row>
    <row r="745" spans="14:21" ht="12.75">
      <c r="N745" s="314"/>
      <c r="O745" s="314"/>
      <c r="Q745" s="314"/>
      <c r="R745" s="314"/>
      <c r="S745" s="314"/>
      <c r="T745" s="314"/>
      <c r="U745" s="314"/>
    </row>
    <row r="746" spans="14:21" ht="12.75">
      <c r="N746" s="314"/>
      <c r="O746" s="314"/>
      <c r="Q746" s="314"/>
      <c r="R746" s="314"/>
      <c r="S746" s="314"/>
      <c r="T746" s="314"/>
      <c r="U746" s="314"/>
    </row>
    <row r="747" spans="14:21" ht="12.75">
      <c r="N747" s="314"/>
      <c r="O747" s="314"/>
      <c r="Q747" s="314"/>
      <c r="R747" s="314"/>
      <c r="S747" s="314"/>
      <c r="T747" s="314"/>
      <c r="U747" s="314"/>
    </row>
    <row r="748" spans="14:21" ht="12.75">
      <c r="N748" s="314"/>
      <c r="O748" s="314"/>
      <c r="Q748" s="314"/>
      <c r="R748" s="314"/>
      <c r="S748" s="314"/>
      <c r="T748" s="314"/>
      <c r="U748" s="314"/>
    </row>
    <row r="749" spans="14:21" ht="12.75">
      <c r="N749" s="314"/>
      <c r="O749" s="314"/>
      <c r="Q749" s="314"/>
      <c r="R749" s="314"/>
      <c r="S749" s="314"/>
      <c r="T749" s="314"/>
      <c r="U749" s="314"/>
    </row>
    <row r="750" spans="14:21" ht="12.75">
      <c r="N750" s="314"/>
      <c r="O750" s="314"/>
      <c r="Q750" s="314"/>
      <c r="R750" s="314"/>
      <c r="S750" s="314"/>
      <c r="T750" s="314"/>
      <c r="U750" s="314"/>
    </row>
    <row r="751" spans="14:21" ht="12.75">
      <c r="N751" s="314"/>
      <c r="O751" s="314"/>
      <c r="Q751" s="314"/>
      <c r="R751" s="314"/>
      <c r="S751" s="314"/>
      <c r="T751" s="314"/>
      <c r="U751" s="314"/>
    </row>
    <row r="752" spans="14:21" ht="12.75">
      <c r="N752" s="314"/>
      <c r="O752" s="314"/>
      <c r="Q752" s="314"/>
      <c r="R752" s="314"/>
      <c r="S752" s="314"/>
      <c r="T752" s="314"/>
      <c r="U752" s="314"/>
    </row>
    <row r="753" spans="14:21" ht="12.75">
      <c r="N753" s="314"/>
      <c r="O753" s="314"/>
      <c r="Q753" s="314"/>
      <c r="R753" s="314"/>
      <c r="S753" s="314"/>
      <c r="T753" s="314"/>
      <c r="U753" s="314"/>
    </row>
    <row r="754" spans="14:21" ht="12.75">
      <c r="N754" s="314"/>
      <c r="O754" s="314"/>
      <c r="Q754" s="314"/>
      <c r="R754" s="314"/>
      <c r="S754" s="314"/>
      <c r="T754" s="314"/>
      <c r="U754" s="314"/>
    </row>
    <row r="755" spans="14:21" ht="12.75">
      <c r="N755" s="314"/>
      <c r="O755" s="314"/>
      <c r="Q755" s="314"/>
      <c r="R755" s="314"/>
      <c r="S755" s="314"/>
      <c r="T755" s="314"/>
      <c r="U755" s="314"/>
    </row>
    <row r="756" spans="14:21" ht="12.75">
      <c r="N756" s="314"/>
      <c r="O756" s="314"/>
      <c r="Q756" s="314"/>
      <c r="R756" s="314"/>
      <c r="S756" s="314"/>
      <c r="T756" s="314"/>
      <c r="U756" s="314"/>
    </row>
    <row r="757" spans="14:21" ht="12.75">
      <c r="N757" s="314"/>
      <c r="O757" s="314"/>
      <c r="Q757" s="314"/>
      <c r="R757" s="314"/>
      <c r="S757" s="314"/>
      <c r="T757" s="314"/>
      <c r="U757" s="314"/>
    </row>
    <row r="758" spans="14:21" ht="12.75">
      <c r="N758" s="314"/>
      <c r="O758" s="314"/>
      <c r="Q758" s="314"/>
      <c r="R758" s="314"/>
      <c r="S758" s="314"/>
      <c r="T758" s="314"/>
      <c r="U758" s="314"/>
    </row>
    <row r="759" spans="14:21" ht="12.75">
      <c r="N759" s="314"/>
      <c r="O759" s="314"/>
      <c r="Q759" s="314"/>
      <c r="R759" s="314"/>
      <c r="S759" s="314"/>
      <c r="T759" s="314"/>
      <c r="U759" s="314"/>
    </row>
    <row r="760" spans="14:21" ht="12.75">
      <c r="N760" s="314"/>
      <c r="O760" s="314"/>
      <c r="Q760" s="314"/>
      <c r="R760" s="314"/>
      <c r="S760" s="314"/>
      <c r="T760" s="314"/>
      <c r="U760" s="314"/>
    </row>
    <row r="761" spans="14:21" ht="12.75">
      <c r="N761" s="314"/>
      <c r="O761" s="314"/>
      <c r="Q761" s="314"/>
      <c r="R761" s="314"/>
      <c r="S761" s="314"/>
      <c r="T761" s="314"/>
      <c r="U761" s="314"/>
    </row>
    <row r="762" spans="14:21" ht="12.75">
      <c r="N762" s="314"/>
      <c r="O762" s="314"/>
      <c r="Q762" s="314"/>
      <c r="R762" s="314"/>
      <c r="S762" s="314"/>
      <c r="T762" s="314"/>
      <c r="U762" s="314"/>
    </row>
    <row r="763" spans="14:21" ht="12.75">
      <c r="N763" s="314"/>
      <c r="O763" s="314"/>
      <c r="Q763" s="314"/>
      <c r="R763" s="314"/>
      <c r="S763" s="314"/>
      <c r="T763" s="314"/>
      <c r="U763" s="314"/>
    </row>
    <row r="764" spans="14:21" ht="12.75">
      <c r="N764" s="314"/>
      <c r="O764" s="314"/>
      <c r="Q764" s="314"/>
      <c r="R764" s="314"/>
      <c r="S764" s="314"/>
      <c r="T764" s="314"/>
      <c r="U764" s="314"/>
    </row>
    <row r="765" spans="14:21" ht="12.75">
      <c r="N765" s="314"/>
      <c r="O765" s="314"/>
      <c r="Q765" s="314"/>
      <c r="R765" s="314"/>
      <c r="S765" s="314"/>
      <c r="T765" s="314"/>
      <c r="U765" s="314"/>
    </row>
    <row r="766" spans="14:21" ht="12.75">
      <c r="N766" s="314"/>
      <c r="O766" s="314"/>
      <c r="Q766" s="314"/>
      <c r="R766" s="314"/>
      <c r="S766" s="314"/>
      <c r="T766" s="314"/>
      <c r="U766" s="314"/>
    </row>
    <row r="767" spans="14:21" ht="12.75">
      <c r="N767" s="314"/>
      <c r="O767" s="314"/>
      <c r="Q767" s="314"/>
      <c r="R767" s="314"/>
      <c r="S767" s="314"/>
      <c r="T767" s="314"/>
      <c r="U767" s="314"/>
    </row>
    <row r="768" spans="14:21" ht="12.75">
      <c r="N768" s="314"/>
      <c r="O768" s="314"/>
      <c r="Q768" s="314"/>
      <c r="R768" s="314"/>
      <c r="S768" s="314"/>
      <c r="T768" s="314"/>
      <c r="U768" s="314"/>
    </row>
    <row r="769" spans="14:21" ht="12.75">
      <c r="N769" s="314"/>
      <c r="O769" s="314"/>
      <c r="Q769" s="314"/>
      <c r="R769" s="314"/>
      <c r="S769" s="314"/>
      <c r="T769" s="314"/>
      <c r="U769" s="314"/>
    </row>
    <row r="770" spans="14:21" ht="12.75">
      <c r="N770" s="314"/>
      <c r="O770" s="314"/>
      <c r="Q770" s="314"/>
      <c r="R770" s="314"/>
      <c r="S770" s="314"/>
      <c r="T770" s="314"/>
      <c r="U770" s="314"/>
    </row>
    <row r="771" spans="14:21" ht="12.75">
      <c r="N771" s="314"/>
      <c r="O771" s="314"/>
      <c r="Q771" s="314"/>
      <c r="R771" s="314"/>
      <c r="S771" s="314"/>
      <c r="T771" s="314"/>
      <c r="U771" s="314"/>
    </row>
    <row r="772" spans="14:21" ht="12.75">
      <c r="N772" s="314"/>
      <c r="O772" s="314"/>
      <c r="Q772" s="314"/>
      <c r="R772" s="314"/>
      <c r="S772" s="314"/>
      <c r="T772" s="314"/>
      <c r="U772" s="314"/>
    </row>
    <row r="773" spans="14:21" ht="12.75">
      <c r="N773" s="314"/>
      <c r="O773" s="314"/>
      <c r="Q773" s="314"/>
      <c r="R773" s="314"/>
      <c r="S773" s="314"/>
      <c r="T773" s="314"/>
      <c r="U773" s="314"/>
    </row>
    <row r="774" spans="14:21" ht="12.75">
      <c r="N774" s="314"/>
      <c r="O774" s="314"/>
      <c r="Q774" s="314"/>
      <c r="R774" s="314"/>
      <c r="S774" s="314"/>
      <c r="T774" s="314"/>
      <c r="U774" s="314"/>
    </row>
    <row r="775" spans="14:21" ht="12.75">
      <c r="N775" s="314"/>
      <c r="O775" s="314"/>
      <c r="Q775" s="314"/>
      <c r="R775" s="314"/>
      <c r="S775" s="314"/>
      <c r="T775" s="314"/>
      <c r="U775" s="314"/>
    </row>
    <row r="776" spans="14:21" ht="12.75">
      <c r="N776" s="314"/>
      <c r="O776" s="314"/>
      <c r="Q776" s="314"/>
      <c r="R776" s="314"/>
      <c r="S776" s="314"/>
      <c r="T776" s="314"/>
      <c r="U776" s="314"/>
    </row>
    <row r="777" spans="14:21" ht="12.75">
      <c r="N777" s="314"/>
      <c r="O777" s="314"/>
      <c r="Q777" s="314"/>
      <c r="R777" s="314"/>
      <c r="S777" s="314"/>
      <c r="T777" s="314"/>
      <c r="U777" s="314"/>
    </row>
    <row r="778" spans="14:21" ht="12.75">
      <c r="N778" s="314"/>
      <c r="O778" s="314"/>
      <c r="Q778" s="314"/>
      <c r="R778" s="314"/>
      <c r="S778" s="314"/>
      <c r="T778" s="314"/>
      <c r="U778" s="314"/>
    </row>
    <row r="779" spans="14:21" ht="12.75">
      <c r="N779" s="314"/>
      <c r="O779" s="314"/>
      <c r="Q779" s="314"/>
      <c r="R779" s="314"/>
      <c r="S779" s="314"/>
      <c r="T779" s="314"/>
      <c r="U779" s="314"/>
    </row>
    <row r="780" spans="14:21" ht="12.75">
      <c r="N780" s="314"/>
      <c r="O780" s="314"/>
      <c r="Q780" s="314"/>
      <c r="R780" s="314"/>
      <c r="S780" s="314"/>
      <c r="T780" s="314"/>
      <c r="U780" s="314"/>
    </row>
    <row r="781" spans="14:21" ht="12.75">
      <c r="N781" s="314"/>
      <c r="O781" s="314"/>
      <c r="Q781" s="314"/>
      <c r="R781" s="314"/>
      <c r="S781" s="314"/>
      <c r="T781" s="314"/>
      <c r="U781" s="314"/>
    </row>
    <row r="782" spans="14:21" ht="12.75">
      <c r="N782" s="314"/>
      <c r="O782" s="314"/>
      <c r="Q782" s="314"/>
      <c r="R782" s="314"/>
      <c r="S782" s="314"/>
      <c r="T782" s="314"/>
      <c r="U782" s="314"/>
    </row>
    <row r="783" spans="14:21" ht="12.75">
      <c r="N783" s="314"/>
      <c r="O783" s="314"/>
      <c r="Q783" s="314"/>
      <c r="R783" s="314"/>
      <c r="S783" s="314"/>
      <c r="T783" s="314"/>
      <c r="U783" s="314"/>
    </row>
    <row r="784" spans="14:21" ht="12.75">
      <c r="N784" s="314"/>
      <c r="O784" s="314"/>
      <c r="Q784" s="314"/>
      <c r="R784" s="314"/>
      <c r="S784" s="314"/>
      <c r="T784" s="314"/>
      <c r="U784" s="314"/>
    </row>
    <row r="785" spans="14:21" ht="12.75">
      <c r="N785" s="314"/>
      <c r="O785" s="314"/>
      <c r="Q785" s="314"/>
      <c r="R785" s="314"/>
      <c r="S785" s="314"/>
      <c r="T785" s="314"/>
      <c r="U785" s="314"/>
    </row>
    <row r="786" spans="14:21" ht="12.75">
      <c r="N786" s="314"/>
      <c r="O786" s="314"/>
      <c r="Q786" s="314"/>
      <c r="R786" s="314"/>
      <c r="S786" s="314"/>
      <c r="T786" s="314"/>
      <c r="U786" s="314"/>
    </row>
    <row r="787" spans="14:21" ht="12.75">
      <c r="N787" s="314"/>
      <c r="O787" s="314"/>
      <c r="Q787" s="314"/>
      <c r="R787" s="314"/>
      <c r="S787" s="314"/>
      <c r="T787" s="314"/>
      <c r="U787" s="314"/>
    </row>
    <row r="788" spans="14:21" ht="12.75">
      <c r="N788" s="314"/>
      <c r="O788" s="314"/>
      <c r="Q788" s="314"/>
      <c r="R788" s="314"/>
      <c r="S788" s="314"/>
      <c r="T788" s="314"/>
      <c r="U788" s="314"/>
    </row>
    <row r="789" spans="14:21" ht="12.75">
      <c r="N789" s="314"/>
      <c r="O789" s="314"/>
      <c r="Q789" s="314"/>
      <c r="R789" s="314"/>
      <c r="S789" s="314"/>
      <c r="T789" s="314"/>
      <c r="U789" s="314"/>
    </row>
    <row r="790" spans="14:21" ht="12.75">
      <c r="N790" s="314"/>
      <c r="O790" s="314"/>
      <c r="Q790" s="314"/>
      <c r="R790" s="314"/>
      <c r="S790" s="314"/>
      <c r="T790" s="314"/>
      <c r="U790" s="314"/>
    </row>
    <row r="791" spans="14:21" ht="12.75">
      <c r="N791" s="314"/>
      <c r="O791" s="314"/>
      <c r="Q791" s="314"/>
      <c r="R791" s="314"/>
      <c r="S791" s="314"/>
      <c r="T791" s="314"/>
      <c r="U791" s="314"/>
    </row>
    <row r="792" spans="14:21" ht="12.75">
      <c r="N792" s="314"/>
      <c r="O792" s="314"/>
      <c r="Q792" s="314"/>
      <c r="R792" s="314"/>
      <c r="S792" s="314"/>
      <c r="T792" s="314"/>
      <c r="U792" s="314"/>
    </row>
    <row r="793" spans="14:21" ht="12.75">
      <c r="N793" s="314"/>
      <c r="O793" s="314"/>
      <c r="Q793" s="314"/>
      <c r="R793" s="314"/>
      <c r="S793" s="314"/>
      <c r="T793" s="314"/>
      <c r="U793" s="314"/>
    </row>
    <row r="794" spans="14:21" ht="12.75">
      <c r="N794" s="314"/>
      <c r="O794" s="314"/>
      <c r="Q794" s="314"/>
      <c r="R794" s="314"/>
      <c r="S794" s="314"/>
      <c r="T794" s="314"/>
      <c r="U794" s="314"/>
    </row>
    <row r="795" spans="14:21" ht="12.75">
      <c r="N795" s="314"/>
      <c r="O795" s="314"/>
      <c r="Q795" s="314"/>
      <c r="R795" s="314"/>
      <c r="S795" s="314"/>
      <c r="T795" s="314"/>
      <c r="U795" s="314"/>
    </row>
    <row r="796" spans="14:21" ht="12.75">
      <c r="N796" s="314"/>
      <c r="O796" s="314"/>
      <c r="Q796" s="314"/>
      <c r="R796" s="314"/>
      <c r="S796" s="314"/>
      <c r="T796" s="314"/>
      <c r="U796" s="314"/>
    </row>
    <row r="797" spans="14:21" ht="12.75">
      <c r="N797" s="314"/>
      <c r="O797" s="314"/>
      <c r="Q797" s="314"/>
      <c r="R797" s="314"/>
      <c r="S797" s="314"/>
      <c r="T797" s="314"/>
      <c r="U797" s="314"/>
    </row>
    <row r="798" spans="14:21" ht="12.75">
      <c r="N798" s="314"/>
      <c r="O798" s="314"/>
      <c r="Q798" s="314"/>
      <c r="R798" s="314"/>
      <c r="S798" s="314"/>
      <c r="T798" s="314"/>
      <c r="U798" s="314"/>
    </row>
    <row r="799" spans="14:21" ht="12.75">
      <c r="N799" s="314"/>
      <c r="O799" s="314"/>
      <c r="Q799" s="314"/>
      <c r="R799" s="314"/>
      <c r="S799" s="314"/>
      <c r="T799" s="314"/>
      <c r="U799" s="314"/>
    </row>
    <row r="800" spans="14:21" ht="12.75">
      <c r="N800" s="314"/>
      <c r="O800" s="314"/>
      <c r="Q800" s="314"/>
      <c r="R800" s="314"/>
      <c r="S800" s="314"/>
      <c r="T800" s="314"/>
      <c r="U800" s="314"/>
    </row>
    <row r="801" spans="14:21" ht="12.75">
      <c r="N801" s="314"/>
      <c r="O801" s="314"/>
      <c r="Q801" s="314"/>
      <c r="R801" s="314"/>
      <c r="S801" s="314"/>
      <c r="T801" s="314"/>
      <c r="U801" s="314"/>
    </row>
    <row r="802" spans="14:21" ht="12.75">
      <c r="N802" s="314"/>
      <c r="O802" s="314"/>
      <c r="Q802" s="314"/>
      <c r="R802" s="314"/>
      <c r="S802" s="314"/>
      <c r="T802" s="314"/>
      <c r="U802" s="314"/>
    </row>
    <row r="803" spans="14:21" ht="12.75">
      <c r="N803" s="314"/>
      <c r="O803" s="314"/>
      <c r="Q803" s="314"/>
      <c r="R803" s="314"/>
      <c r="S803" s="314"/>
      <c r="T803" s="314"/>
      <c r="U803" s="314"/>
    </row>
    <row r="804" spans="14:21" ht="12.75">
      <c r="N804" s="314"/>
      <c r="O804" s="314"/>
      <c r="Q804" s="314"/>
      <c r="R804" s="314"/>
      <c r="S804" s="314"/>
      <c r="T804" s="314"/>
      <c r="U804" s="314"/>
    </row>
    <row r="805" spans="14:21" ht="12.75">
      <c r="N805" s="314"/>
      <c r="O805" s="314"/>
      <c r="Q805" s="314"/>
      <c r="R805" s="314"/>
      <c r="S805" s="314"/>
      <c r="T805" s="314"/>
      <c r="U805" s="314"/>
    </row>
    <row r="806" spans="14:21" ht="12.75">
      <c r="N806" s="314"/>
      <c r="O806" s="314"/>
      <c r="Q806" s="314"/>
      <c r="R806" s="314"/>
      <c r="S806" s="314"/>
      <c r="T806" s="314"/>
      <c r="U806" s="314"/>
    </row>
    <row r="807" spans="14:21" ht="12.75">
      <c r="N807" s="314"/>
      <c r="O807" s="314"/>
      <c r="Q807" s="314"/>
      <c r="R807" s="314"/>
      <c r="S807" s="314"/>
      <c r="T807" s="314"/>
      <c r="U807" s="314"/>
    </row>
    <row r="808" spans="14:21" ht="12.75">
      <c r="N808" s="314"/>
      <c r="O808" s="314"/>
      <c r="Q808" s="314"/>
      <c r="R808" s="314"/>
      <c r="S808" s="314"/>
      <c r="T808" s="314"/>
      <c r="U808" s="314"/>
    </row>
    <row r="809" spans="14:21" ht="12.75">
      <c r="N809" s="314"/>
      <c r="O809" s="314"/>
      <c r="Q809" s="314"/>
      <c r="R809" s="314"/>
      <c r="S809" s="314"/>
      <c r="T809" s="314"/>
      <c r="U809" s="314"/>
    </row>
    <row r="810" spans="14:21" ht="12.75">
      <c r="N810" s="314"/>
      <c r="O810" s="314"/>
      <c r="Q810" s="314"/>
      <c r="R810" s="314"/>
      <c r="S810" s="314"/>
      <c r="T810" s="314"/>
      <c r="U810" s="314"/>
    </row>
    <row r="811" spans="14:21" ht="12.75">
      <c r="N811" s="314"/>
      <c r="O811" s="314"/>
      <c r="Q811" s="314"/>
      <c r="R811" s="314"/>
      <c r="S811" s="314"/>
      <c r="T811" s="314"/>
      <c r="U811" s="314"/>
    </row>
    <row r="812" spans="14:21" ht="12.75">
      <c r="N812" s="314"/>
      <c r="O812" s="314"/>
      <c r="Q812" s="314"/>
      <c r="R812" s="314"/>
      <c r="S812" s="314"/>
      <c r="T812" s="314"/>
      <c r="U812" s="314"/>
    </row>
    <row r="813" spans="14:21" ht="12.75">
      <c r="N813" s="314"/>
      <c r="O813" s="314"/>
      <c r="Q813" s="314"/>
      <c r="R813" s="314"/>
      <c r="S813" s="314"/>
      <c r="T813" s="314"/>
      <c r="U813" s="314"/>
    </row>
    <row r="814" spans="14:21" ht="12.75">
      <c r="N814" s="314"/>
      <c r="O814" s="314"/>
      <c r="Q814" s="314"/>
      <c r="R814" s="314"/>
      <c r="S814" s="314"/>
      <c r="T814" s="314"/>
      <c r="U814" s="314"/>
    </row>
    <row r="815" spans="14:21" ht="12.75">
      <c r="N815" s="314"/>
      <c r="O815" s="314"/>
      <c r="Q815" s="314"/>
      <c r="R815" s="314"/>
      <c r="S815" s="314"/>
      <c r="T815" s="314"/>
      <c r="U815" s="314"/>
    </row>
    <row r="816" spans="14:21" ht="12.75">
      <c r="N816" s="314"/>
      <c r="O816" s="314"/>
      <c r="Q816" s="314"/>
      <c r="R816" s="314"/>
      <c r="S816" s="314"/>
      <c r="T816" s="314"/>
      <c r="U816" s="314"/>
    </row>
    <row r="817" spans="14:21" ht="12.75">
      <c r="N817" s="314"/>
      <c r="O817" s="314"/>
      <c r="Q817" s="314"/>
      <c r="R817" s="314"/>
      <c r="S817" s="314"/>
      <c r="T817" s="314"/>
      <c r="U817" s="314"/>
    </row>
    <row r="818" spans="14:21" ht="12.75">
      <c r="N818" s="314"/>
      <c r="O818" s="314"/>
      <c r="Q818" s="314"/>
      <c r="R818" s="314"/>
      <c r="S818" s="314"/>
      <c r="T818" s="314"/>
      <c r="U818" s="314"/>
    </row>
    <row r="819" spans="14:21" ht="12.75">
      <c r="N819" s="314"/>
      <c r="O819" s="314"/>
      <c r="Q819" s="314"/>
      <c r="R819" s="314"/>
      <c r="S819" s="314"/>
      <c r="T819" s="314"/>
      <c r="U819" s="314"/>
    </row>
    <row r="820" spans="14:21" ht="12.75">
      <c r="N820" s="314"/>
      <c r="O820" s="314"/>
      <c r="Q820" s="314"/>
      <c r="R820" s="314"/>
      <c r="S820" s="314"/>
      <c r="T820" s="314"/>
      <c r="U820" s="314"/>
    </row>
    <row r="821" spans="14:21" ht="12.75">
      <c r="N821" s="314"/>
      <c r="O821" s="314"/>
      <c r="Q821" s="314"/>
      <c r="R821" s="314"/>
      <c r="S821" s="314"/>
      <c r="T821" s="314"/>
      <c r="U821" s="314"/>
    </row>
    <row r="822" spans="14:21" ht="12.75">
      <c r="N822" s="314"/>
      <c r="O822" s="314"/>
      <c r="Q822" s="314"/>
      <c r="R822" s="314"/>
      <c r="S822" s="314"/>
      <c r="T822" s="314"/>
      <c r="U822" s="314"/>
    </row>
    <row r="823" spans="14:21" ht="12.75">
      <c r="N823" s="314"/>
      <c r="O823" s="314"/>
      <c r="Q823" s="314"/>
      <c r="R823" s="314"/>
      <c r="S823" s="314"/>
      <c r="T823" s="314"/>
      <c r="U823" s="314"/>
    </row>
    <row r="824" spans="14:21" ht="12.75">
      <c r="N824" s="314"/>
      <c r="O824" s="314"/>
      <c r="Q824" s="314"/>
      <c r="R824" s="314"/>
      <c r="S824" s="314"/>
      <c r="T824" s="314"/>
      <c r="U824" s="314"/>
    </row>
    <row r="825" spans="14:21" ht="12.75">
      <c r="N825" s="314"/>
      <c r="O825" s="314"/>
      <c r="Q825" s="314"/>
      <c r="R825" s="314"/>
      <c r="S825" s="314"/>
      <c r="T825" s="314"/>
      <c r="U825" s="314"/>
    </row>
    <row r="826" spans="14:21" ht="12.75">
      <c r="N826" s="314"/>
      <c r="O826" s="314"/>
      <c r="Q826" s="314"/>
      <c r="R826" s="314"/>
      <c r="S826" s="314"/>
      <c r="T826" s="314"/>
      <c r="U826" s="314"/>
    </row>
    <row r="827" spans="14:21" ht="12.75">
      <c r="N827" s="314"/>
      <c r="O827" s="314"/>
      <c r="Q827" s="314"/>
      <c r="R827" s="314"/>
      <c r="S827" s="314"/>
      <c r="T827" s="314"/>
      <c r="U827" s="314"/>
    </row>
    <row r="828" spans="14:21" ht="12.75">
      <c r="N828" s="314"/>
      <c r="O828" s="314"/>
      <c r="Q828" s="314"/>
      <c r="R828" s="314"/>
      <c r="S828" s="314"/>
      <c r="T828" s="314"/>
      <c r="U828" s="314"/>
    </row>
    <row r="829" spans="14:21" ht="12.75">
      <c r="N829" s="314"/>
      <c r="O829" s="314"/>
      <c r="Q829" s="314"/>
      <c r="R829" s="314"/>
      <c r="S829" s="314"/>
      <c r="T829" s="314"/>
      <c r="U829" s="314"/>
    </row>
    <row r="830" spans="14:21" ht="12.75">
      <c r="N830" s="314"/>
      <c r="O830" s="314"/>
      <c r="Q830" s="314"/>
      <c r="R830" s="314"/>
      <c r="S830" s="314"/>
      <c r="T830" s="314"/>
      <c r="U830" s="314"/>
    </row>
    <row r="831" spans="14:21" ht="12.75">
      <c r="N831" s="314"/>
      <c r="O831" s="314"/>
      <c r="Q831" s="314"/>
      <c r="R831" s="314"/>
      <c r="S831" s="314"/>
      <c r="T831" s="314"/>
      <c r="U831" s="314"/>
    </row>
    <row r="832" spans="14:21" ht="12.75">
      <c r="N832" s="314"/>
      <c r="O832" s="314"/>
      <c r="Q832" s="314"/>
      <c r="R832" s="314"/>
      <c r="S832" s="314"/>
      <c r="T832" s="314"/>
      <c r="U832" s="314"/>
    </row>
    <row r="833" spans="14:21" ht="12.75">
      <c r="N833" s="314"/>
      <c r="O833" s="314"/>
      <c r="Q833" s="314"/>
      <c r="R833" s="314"/>
      <c r="S833" s="314"/>
      <c r="T833" s="314"/>
      <c r="U833" s="314"/>
    </row>
    <row r="834" spans="14:21" ht="12.75">
      <c r="N834" s="314"/>
      <c r="O834" s="314"/>
      <c r="Q834" s="314"/>
      <c r="R834" s="314"/>
      <c r="S834" s="314"/>
      <c r="T834" s="314"/>
      <c r="U834" s="314"/>
    </row>
    <row r="835" spans="14:21" ht="12.75">
      <c r="N835" s="314"/>
      <c r="O835" s="314"/>
      <c r="Q835" s="314"/>
      <c r="R835" s="314"/>
      <c r="S835" s="314"/>
      <c r="T835" s="314"/>
      <c r="U835" s="314"/>
    </row>
    <row r="836" spans="14:21" ht="12.75">
      <c r="N836" s="314"/>
      <c r="O836" s="314"/>
      <c r="Q836" s="314"/>
      <c r="R836" s="314"/>
      <c r="S836" s="314"/>
      <c r="T836" s="314"/>
      <c r="U836" s="314"/>
    </row>
    <row r="837" spans="14:21" ht="12.75">
      <c r="N837" s="314"/>
      <c r="O837" s="314"/>
      <c r="Q837" s="314"/>
      <c r="R837" s="314"/>
      <c r="S837" s="314"/>
      <c r="T837" s="314"/>
      <c r="U837" s="314"/>
    </row>
    <row r="838" spans="14:21" ht="12.75">
      <c r="N838" s="314"/>
      <c r="O838" s="314"/>
      <c r="Q838" s="314"/>
      <c r="R838" s="314"/>
      <c r="S838" s="314"/>
      <c r="T838" s="314"/>
      <c r="U838" s="314"/>
    </row>
    <row r="839" spans="14:21" ht="12.75">
      <c r="N839" s="314"/>
      <c r="O839" s="314"/>
      <c r="Q839" s="314"/>
      <c r="R839" s="314"/>
      <c r="S839" s="314"/>
      <c r="T839" s="314"/>
      <c r="U839" s="314"/>
    </row>
    <row r="840" spans="14:21" ht="12.75">
      <c r="N840" s="314"/>
      <c r="O840" s="314"/>
      <c r="Q840" s="314"/>
      <c r="R840" s="314"/>
      <c r="S840" s="314"/>
      <c r="T840" s="314"/>
      <c r="U840" s="314"/>
    </row>
    <row r="841" spans="14:21" ht="12.75">
      <c r="N841" s="314"/>
      <c r="O841" s="314"/>
      <c r="Q841" s="314"/>
      <c r="R841" s="314"/>
      <c r="S841" s="314"/>
      <c r="T841" s="314"/>
      <c r="U841" s="314"/>
    </row>
    <row r="842" spans="14:21" ht="12.75">
      <c r="N842" s="314"/>
      <c r="O842" s="314"/>
      <c r="Q842" s="314"/>
      <c r="R842" s="314"/>
      <c r="S842" s="314"/>
      <c r="T842" s="314"/>
      <c r="U842" s="314"/>
    </row>
    <row r="843" spans="14:21" ht="12.75">
      <c r="N843" s="314"/>
      <c r="O843" s="314"/>
      <c r="Q843" s="314"/>
      <c r="R843" s="314"/>
      <c r="S843" s="314"/>
      <c r="T843" s="314"/>
      <c r="U843" s="314"/>
    </row>
    <row r="844" spans="14:21" ht="12.75">
      <c r="N844" s="314"/>
      <c r="O844" s="314"/>
      <c r="Q844" s="314"/>
      <c r="R844" s="314"/>
      <c r="S844" s="314"/>
      <c r="T844" s="314"/>
      <c r="U844" s="314"/>
    </row>
    <row r="845" spans="14:21" ht="12.75">
      <c r="N845" s="314"/>
      <c r="O845" s="314"/>
      <c r="Q845" s="314"/>
      <c r="R845" s="314"/>
      <c r="S845" s="314"/>
      <c r="T845" s="314"/>
      <c r="U845" s="314"/>
    </row>
    <row r="846" spans="14:21" ht="12.75">
      <c r="N846" s="314"/>
      <c r="O846" s="314"/>
      <c r="Q846" s="314"/>
      <c r="R846" s="314"/>
      <c r="S846" s="314"/>
      <c r="T846" s="314"/>
      <c r="U846" s="314"/>
    </row>
    <row r="847" spans="14:21" ht="12.75">
      <c r="N847" s="314"/>
      <c r="O847" s="314"/>
      <c r="Q847" s="314"/>
      <c r="R847" s="314"/>
      <c r="S847" s="314"/>
      <c r="T847" s="314"/>
      <c r="U847" s="314"/>
    </row>
    <row r="848" spans="14:21" ht="12.75">
      <c r="N848" s="314"/>
      <c r="O848" s="314"/>
      <c r="Q848" s="314"/>
      <c r="R848" s="314"/>
      <c r="S848" s="314"/>
      <c r="T848" s="314"/>
      <c r="U848" s="314"/>
    </row>
    <row r="849" spans="14:21" ht="12.75">
      <c r="N849" s="314"/>
      <c r="O849" s="314"/>
      <c r="Q849" s="314"/>
      <c r="R849" s="314"/>
      <c r="S849" s="314"/>
      <c r="T849" s="314"/>
      <c r="U849" s="314"/>
    </row>
    <row r="850" spans="14:21" ht="12.75">
      <c r="N850" s="314"/>
      <c r="O850" s="314"/>
      <c r="Q850" s="314"/>
      <c r="R850" s="314"/>
      <c r="S850" s="314"/>
      <c r="T850" s="314"/>
      <c r="U850" s="314"/>
    </row>
    <row r="851" spans="14:21" ht="12.75">
      <c r="N851" s="314"/>
      <c r="O851" s="314"/>
      <c r="Q851" s="314"/>
      <c r="R851" s="314"/>
      <c r="S851" s="314"/>
      <c r="T851" s="314"/>
      <c r="U851" s="314"/>
    </row>
    <row r="852" spans="14:21" ht="12.75">
      <c r="N852" s="314"/>
      <c r="O852" s="314"/>
      <c r="Q852" s="314"/>
      <c r="R852" s="314"/>
      <c r="S852" s="314"/>
      <c r="T852" s="314"/>
      <c r="U852" s="314"/>
    </row>
    <row r="853" spans="14:21" ht="12.75">
      <c r="N853" s="314"/>
      <c r="O853" s="314"/>
      <c r="Q853" s="314"/>
      <c r="R853" s="314"/>
      <c r="S853" s="314"/>
      <c r="T853" s="314"/>
      <c r="U853" s="314"/>
    </row>
    <row r="854" spans="14:21" ht="12.75">
      <c r="N854" s="314"/>
      <c r="O854" s="314"/>
      <c r="Q854" s="314"/>
      <c r="R854" s="314"/>
      <c r="S854" s="314"/>
      <c r="T854" s="314"/>
      <c r="U854" s="314"/>
    </row>
    <row r="855" spans="14:21" ht="12.75">
      <c r="N855" s="314"/>
      <c r="O855" s="314"/>
      <c r="Q855" s="314"/>
      <c r="R855" s="314"/>
      <c r="S855" s="314"/>
      <c r="T855" s="314"/>
      <c r="U855" s="314"/>
    </row>
    <row r="856" spans="14:21" ht="12.75">
      <c r="N856" s="314"/>
      <c r="O856" s="314"/>
      <c r="Q856" s="314"/>
      <c r="R856" s="314"/>
      <c r="S856" s="314"/>
      <c r="T856" s="314"/>
      <c r="U856" s="314"/>
    </row>
    <row r="857" spans="14:21" ht="12.75">
      <c r="N857" s="314"/>
      <c r="O857" s="314"/>
      <c r="Q857" s="314"/>
      <c r="R857" s="314"/>
      <c r="S857" s="314"/>
      <c r="T857" s="314"/>
      <c r="U857" s="314"/>
    </row>
    <row r="858" spans="14:21" ht="12.75">
      <c r="N858" s="314"/>
      <c r="O858" s="314"/>
      <c r="Q858" s="314"/>
      <c r="R858" s="314"/>
      <c r="S858" s="314"/>
      <c r="T858" s="314"/>
      <c r="U858" s="314"/>
    </row>
    <row r="859" spans="14:21" ht="12.75">
      <c r="N859" s="314"/>
      <c r="O859" s="314"/>
      <c r="Q859" s="314"/>
      <c r="R859" s="314"/>
      <c r="S859" s="314"/>
      <c r="T859" s="314"/>
      <c r="U859" s="314"/>
    </row>
    <row r="860" spans="14:21" ht="12.75">
      <c r="N860" s="314"/>
      <c r="O860" s="314"/>
      <c r="Q860" s="314"/>
      <c r="R860" s="314"/>
      <c r="S860" s="314"/>
      <c r="T860" s="314"/>
      <c r="U860" s="314"/>
    </row>
    <row r="861" spans="14:21" ht="12.75">
      <c r="N861" s="314"/>
      <c r="O861" s="314"/>
      <c r="Q861" s="314"/>
      <c r="R861" s="314"/>
      <c r="S861" s="314"/>
      <c r="T861" s="314"/>
      <c r="U861" s="314"/>
    </row>
    <row r="862" spans="14:21" ht="12.75">
      <c r="N862" s="314"/>
      <c r="O862" s="314"/>
      <c r="Q862" s="314"/>
      <c r="R862" s="314"/>
      <c r="S862" s="314"/>
      <c r="T862" s="314"/>
      <c r="U862" s="314"/>
    </row>
    <row r="863" spans="14:21" ht="12.75">
      <c r="N863" s="314"/>
      <c r="O863" s="314"/>
      <c r="Q863" s="314"/>
      <c r="R863" s="314"/>
      <c r="S863" s="314"/>
      <c r="T863" s="314"/>
      <c r="U863" s="314"/>
    </row>
    <row r="864" spans="14:21" ht="12.75">
      <c r="N864" s="314"/>
      <c r="O864" s="314"/>
      <c r="Q864" s="314"/>
      <c r="R864" s="314"/>
      <c r="S864" s="314"/>
      <c r="T864" s="314"/>
      <c r="U864" s="314"/>
    </row>
    <row r="865" spans="14:21" ht="12.75">
      <c r="N865" s="314"/>
      <c r="O865" s="314"/>
      <c r="Q865" s="314"/>
      <c r="R865" s="314"/>
      <c r="S865" s="314"/>
      <c r="T865" s="314"/>
      <c r="U865" s="314"/>
    </row>
    <row r="866" spans="14:21" ht="12.75">
      <c r="N866" s="314"/>
      <c r="O866" s="314"/>
      <c r="Q866" s="314"/>
      <c r="R866" s="314"/>
      <c r="S866" s="314"/>
      <c r="T866" s="314"/>
      <c r="U866" s="314"/>
    </row>
    <row r="867" spans="14:21" ht="12.75">
      <c r="N867" s="314"/>
      <c r="O867" s="314"/>
      <c r="Q867" s="314"/>
      <c r="R867" s="314"/>
      <c r="S867" s="314"/>
      <c r="T867" s="314"/>
      <c r="U867" s="314"/>
    </row>
    <row r="868" spans="14:21" ht="12.75">
      <c r="N868" s="314"/>
      <c r="O868" s="314"/>
      <c r="Q868" s="314"/>
      <c r="R868" s="314"/>
      <c r="S868" s="314"/>
      <c r="T868" s="314"/>
      <c r="U868" s="314"/>
    </row>
    <row r="869" spans="14:21" ht="12.75">
      <c r="N869" s="314"/>
      <c r="O869" s="314"/>
      <c r="Q869" s="314"/>
      <c r="R869" s="314"/>
      <c r="S869" s="314"/>
      <c r="T869" s="314"/>
      <c r="U869" s="314"/>
    </row>
    <row r="870" spans="14:21" ht="12.75">
      <c r="N870" s="314"/>
      <c r="O870" s="314"/>
      <c r="Q870" s="314"/>
      <c r="R870" s="314"/>
      <c r="S870" s="314"/>
      <c r="T870" s="314"/>
      <c r="U870" s="314"/>
    </row>
    <row r="871" spans="14:21" ht="12.75">
      <c r="N871" s="314"/>
      <c r="O871" s="314"/>
      <c r="Q871" s="314"/>
      <c r="R871" s="314"/>
      <c r="S871" s="314"/>
      <c r="T871" s="314"/>
      <c r="U871" s="314"/>
    </row>
    <row r="872" spans="14:21" ht="12.75">
      <c r="N872" s="314"/>
      <c r="O872" s="314"/>
      <c r="Q872" s="314"/>
      <c r="R872" s="314"/>
      <c r="S872" s="314"/>
      <c r="T872" s="314"/>
      <c r="U872" s="314"/>
    </row>
    <row r="873" spans="14:21" ht="12.75">
      <c r="N873" s="314"/>
      <c r="O873" s="314"/>
      <c r="Q873" s="314"/>
      <c r="R873" s="314"/>
      <c r="S873" s="314"/>
      <c r="T873" s="314"/>
      <c r="U873" s="314"/>
    </row>
    <row r="874" spans="14:21" ht="12.75">
      <c r="N874" s="314"/>
      <c r="O874" s="314"/>
      <c r="Q874" s="314"/>
      <c r="R874" s="314"/>
      <c r="S874" s="314"/>
      <c r="T874" s="314"/>
      <c r="U874" s="314"/>
    </row>
    <row r="875" spans="14:21" ht="12.75">
      <c r="N875" s="314"/>
      <c r="O875" s="314"/>
      <c r="Q875" s="314"/>
      <c r="R875" s="314"/>
      <c r="S875" s="314"/>
      <c r="T875" s="314"/>
      <c r="U875" s="314"/>
    </row>
    <row r="876" spans="14:21" ht="12.75">
      <c r="N876" s="314"/>
      <c r="O876" s="314"/>
      <c r="Q876" s="314"/>
      <c r="R876" s="314"/>
      <c r="S876" s="314"/>
      <c r="T876" s="314"/>
      <c r="U876" s="314"/>
    </row>
    <row r="877" spans="14:21" ht="12.75">
      <c r="N877" s="314"/>
      <c r="O877" s="314"/>
      <c r="Q877" s="314"/>
      <c r="R877" s="314"/>
      <c r="S877" s="314"/>
      <c r="T877" s="314"/>
      <c r="U877" s="314"/>
    </row>
    <row r="878" spans="14:21" ht="12.75">
      <c r="N878" s="314"/>
      <c r="O878" s="314"/>
      <c r="Q878" s="314"/>
      <c r="R878" s="314"/>
      <c r="S878" s="314"/>
      <c r="T878" s="314"/>
      <c r="U878" s="314"/>
    </row>
    <row r="879" spans="14:21" ht="12.75">
      <c r="N879" s="314"/>
      <c r="O879" s="314"/>
      <c r="Q879" s="314"/>
      <c r="R879" s="314"/>
      <c r="S879" s="314"/>
      <c r="T879" s="314"/>
      <c r="U879" s="314"/>
    </row>
    <row r="880" spans="14:21" ht="12.75">
      <c r="N880" s="314"/>
      <c r="O880" s="314"/>
      <c r="Q880" s="314"/>
      <c r="R880" s="314"/>
      <c r="S880" s="314"/>
      <c r="T880" s="314"/>
      <c r="U880" s="314"/>
    </row>
    <row r="881" spans="14:21" ht="12.75">
      <c r="N881" s="314"/>
      <c r="O881" s="314"/>
      <c r="Q881" s="314"/>
      <c r="R881" s="314"/>
      <c r="S881" s="314"/>
      <c r="T881" s="314"/>
      <c r="U881" s="314"/>
    </row>
    <row r="882" spans="14:21" ht="12.75">
      <c r="N882" s="314"/>
      <c r="O882" s="314"/>
      <c r="Q882" s="314"/>
      <c r="R882" s="314"/>
      <c r="S882" s="314"/>
      <c r="T882" s="314"/>
      <c r="U882" s="314"/>
    </row>
    <row r="883" spans="14:21" ht="12.75">
      <c r="N883" s="314"/>
      <c r="O883" s="314"/>
      <c r="Q883" s="314"/>
      <c r="R883" s="314"/>
      <c r="S883" s="314"/>
      <c r="T883" s="314"/>
      <c r="U883" s="314"/>
    </row>
    <row r="884" spans="14:21" ht="12.75">
      <c r="N884" s="314"/>
      <c r="O884" s="314"/>
      <c r="Q884" s="314"/>
      <c r="R884" s="314"/>
      <c r="S884" s="314"/>
      <c r="T884" s="314"/>
      <c r="U884" s="314"/>
    </row>
    <row r="885" spans="14:21" ht="12.75">
      <c r="N885" s="314"/>
      <c r="O885" s="314"/>
      <c r="Q885" s="314"/>
      <c r="R885" s="314"/>
      <c r="S885" s="314"/>
      <c r="T885" s="314"/>
      <c r="U885" s="314"/>
    </row>
    <row r="886" spans="14:21" ht="12.75">
      <c r="N886" s="314"/>
      <c r="O886" s="314"/>
      <c r="Q886" s="314"/>
      <c r="R886" s="314"/>
      <c r="S886" s="314"/>
      <c r="T886" s="314"/>
      <c r="U886" s="314"/>
    </row>
    <row r="887" spans="14:21" ht="12.75">
      <c r="N887" s="314"/>
      <c r="O887" s="314"/>
      <c r="Q887" s="314"/>
      <c r="R887" s="314"/>
      <c r="S887" s="314"/>
      <c r="T887" s="314"/>
      <c r="U887" s="314"/>
    </row>
    <row r="888" spans="14:21" ht="12.75">
      <c r="N888" s="314"/>
      <c r="O888" s="314"/>
      <c r="Q888" s="314"/>
      <c r="R888" s="314"/>
      <c r="S888" s="314"/>
      <c r="T888" s="314"/>
      <c r="U888" s="314"/>
    </row>
    <row r="889" spans="14:21" ht="12.75">
      <c r="N889" s="314"/>
      <c r="O889" s="314"/>
      <c r="Q889" s="314"/>
      <c r="R889" s="314"/>
      <c r="S889" s="314"/>
      <c r="T889" s="314"/>
      <c r="U889" s="314"/>
    </row>
    <row r="890" spans="14:21" ht="12.75">
      <c r="N890" s="314"/>
      <c r="O890" s="314"/>
      <c r="Q890" s="314"/>
      <c r="R890" s="314"/>
      <c r="S890" s="314"/>
      <c r="T890" s="314"/>
      <c r="U890" s="314"/>
    </row>
    <row r="891" spans="14:21" ht="12.75">
      <c r="N891" s="314"/>
      <c r="O891" s="314"/>
      <c r="Q891" s="314"/>
      <c r="R891" s="314"/>
      <c r="S891" s="314"/>
      <c r="T891" s="314"/>
      <c r="U891" s="314"/>
    </row>
    <row r="892" spans="14:21" ht="12.75">
      <c r="N892" s="314"/>
      <c r="O892" s="314"/>
      <c r="Q892" s="314"/>
      <c r="R892" s="314"/>
      <c r="S892" s="314"/>
      <c r="T892" s="314"/>
      <c r="U892" s="314"/>
    </row>
    <row r="893" spans="14:21" ht="12.75">
      <c r="N893" s="314"/>
      <c r="O893" s="314"/>
      <c r="Q893" s="314"/>
      <c r="R893" s="314"/>
      <c r="S893" s="314"/>
      <c r="T893" s="314"/>
      <c r="U893" s="314"/>
    </row>
    <row r="894" spans="14:21" ht="12.75">
      <c r="N894" s="314"/>
      <c r="O894" s="314"/>
      <c r="Q894" s="314"/>
      <c r="R894" s="314"/>
      <c r="S894" s="314"/>
      <c r="T894" s="314"/>
      <c r="U894" s="314"/>
    </row>
    <row r="895" spans="14:21" ht="12.75">
      <c r="N895" s="314"/>
      <c r="O895" s="314"/>
      <c r="Q895" s="314"/>
      <c r="R895" s="314"/>
      <c r="S895" s="314"/>
      <c r="T895" s="314"/>
      <c r="U895" s="314"/>
    </row>
    <row r="896" spans="14:21" ht="12.75">
      <c r="N896" s="314"/>
      <c r="O896" s="314"/>
      <c r="Q896" s="314"/>
      <c r="R896" s="314"/>
      <c r="S896" s="314"/>
      <c r="T896" s="314"/>
      <c r="U896" s="314"/>
    </row>
    <row r="897" spans="14:21" ht="12.75">
      <c r="N897" s="314"/>
      <c r="O897" s="314"/>
      <c r="Q897" s="314"/>
      <c r="R897" s="314"/>
      <c r="S897" s="314"/>
      <c r="T897" s="314"/>
      <c r="U897" s="314"/>
    </row>
    <row r="898" spans="14:21" ht="12.75">
      <c r="N898" s="314"/>
      <c r="O898" s="314"/>
      <c r="Q898" s="314"/>
      <c r="R898" s="314"/>
      <c r="S898" s="314"/>
      <c r="T898" s="314"/>
      <c r="U898" s="314"/>
    </row>
    <row r="899" spans="14:21" ht="12.75">
      <c r="N899" s="314"/>
      <c r="O899" s="314"/>
      <c r="Q899" s="314"/>
      <c r="R899" s="314"/>
      <c r="S899" s="314"/>
      <c r="T899" s="314"/>
      <c r="U899" s="314"/>
    </row>
    <row r="900" spans="14:21" ht="12.75">
      <c r="N900" s="314"/>
      <c r="O900" s="314"/>
      <c r="Q900" s="314"/>
      <c r="R900" s="314"/>
      <c r="S900" s="314"/>
      <c r="T900" s="314"/>
      <c r="U900" s="314"/>
    </row>
    <row r="901" spans="14:21" ht="12.75">
      <c r="N901" s="314"/>
      <c r="O901" s="314"/>
      <c r="Q901" s="314"/>
      <c r="R901" s="314"/>
      <c r="S901" s="314"/>
      <c r="T901" s="314"/>
      <c r="U901" s="314"/>
    </row>
    <row r="902" spans="14:21" ht="12.75">
      <c r="N902" s="314"/>
      <c r="O902" s="314"/>
      <c r="Q902" s="314"/>
      <c r="R902" s="314"/>
      <c r="S902" s="314"/>
      <c r="T902" s="314"/>
      <c r="U902" s="314"/>
    </row>
    <row r="903" spans="14:21" ht="12.75">
      <c r="N903" s="314"/>
      <c r="O903" s="314"/>
      <c r="Q903" s="314"/>
      <c r="R903" s="314"/>
      <c r="S903" s="314"/>
      <c r="T903" s="314"/>
      <c r="U903" s="314"/>
    </row>
    <row r="904" spans="14:21" ht="12.75">
      <c r="N904" s="314"/>
      <c r="O904" s="314"/>
      <c r="Q904" s="314"/>
      <c r="R904" s="314"/>
      <c r="S904" s="314"/>
      <c r="T904" s="314"/>
      <c r="U904" s="314"/>
    </row>
    <row r="905" spans="14:21" ht="12.75">
      <c r="N905" s="314"/>
      <c r="O905" s="314"/>
      <c r="Q905" s="314"/>
      <c r="R905" s="314"/>
      <c r="S905" s="314"/>
      <c r="T905" s="314"/>
      <c r="U905" s="314"/>
    </row>
    <row r="906" spans="14:21" ht="12.75">
      <c r="N906" s="314"/>
      <c r="O906" s="314"/>
      <c r="Q906" s="314"/>
      <c r="R906" s="314"/>
      <c r="S906" s="314"/>
      <c r="T906" s="314"/>
      <c r="U906" s="314"/>
    </row>
    <row r="907" spans="14:21" ht="12.75">
      <c r="N907" s="314"/>
      <c r="O907" s="314"/>
      <c r="Q907" s="314"/>
      <c r="R907" s="314"/>
      <c r="S907" s="314"/>
      <c r="T907" s="314"/>
      <c r="U907" s="314"/>
    </row>
    <row r="908" spans="14:21" ht="12.75">
      <c r="N908" s="314"/>
      <c r="O908" s="314"/>
      <c r="Q908" s="314"/>
      <c r="R908" s="314"/>
      <c r="S908" s="314"/>
      <c r="T908" s="314"/>
      <c r="U908" s="314"/>
    </row>
    <row r="909" spans="14:21" ht="12.75">
      <c r="N909" s="314"/>
      <c r="O909" s="314"/>
      <c r="Q909" s="314"/>
      <c r="R909" s="314"/>
      <c r="S909" s="314"/>
      <c r="T909" s="314"/>
      <c r="U909" s="314"/>
    </row>
    <row r="910" spans="14:21" ht="12.75">
      <c r="N910" s="314"/>
      <c r="O910" s="314"/>
      <c r="Q910" s="314"/>
      <c r="R910" s="314"/>
      <c r="S910" s="314"/>
      <c r="T910" s="314"/>
      <c r="U910" s="314"/>
    </row>
    <row r="911" spans="14:21" ht="12.75">
      <c r="N911" s="314"/>
      <c r="O911" s="314"/>
      <c r="Q911" s="314"/>
      <c r="R911" s="314"/>
      <c r="S911" s="314"/>
      <c r="T911" s="314"/>
      <c r="U911" s="314"/>
    </row>
    <row r="912" spans="14:21" ht="12.75">
      <c r="N912" s="314"/>
      <c r="O912" s="314"/>
      <c r="Q912" s="314"/>
      <c r="R912" s="314"/>
      <c r="S912" s="314"/>
      <c r="T912" s="314"/>
      <c r="U912" s="314"/>
    </row>
    <row r="913" spans="14:21" ht="12.75">
      <c r="N913" s="314"/>
      <c r="O913" s="314"/>
      <c r="Q913" s="314"/>
      <c r="R913" s="314"/>
      <c r="S913" s="314"/>
      <c r="T913" s="314"/>
      <c r="U913" s="314"/>
    </row>
    <row r="914" spans="14:21" ht="12.75">
      <c r="N914" s="314"/>
      <c r="O914" s="314"/>
      <c r="Q914" s="314"/>
      <c r="R914" s="314"/>
      <c r="S914" s="314"/>
      <c r="T914" s="314"/>
      <c r="U914" s="314"/>
    </row>
    <row r="915" spans="14:21" ht="12.75">
      <c r="N915" s="314"/>
      <c r="O915" s="314"/>
      <c r="Q915" s="314"/>
      <c r="R915" s="314"/>
      <c r="S915" s="314"/>
      <c r="T915" s="314"/>
      <c r="U915" s="314"/>
    </row>
    <row r="916" spans="14:21" ht="12.75">
      <c r="N916" s="314"/>
      <c r="O916" s="314"/>
      <c r="Q916" s="314"/>
      <c r="R916" s="314"/>
      <c r="S916" s="314"/>
      <c r="T916" s="314"/>
      <c r="U916" s="314"/>
    </row>
    <row r="917" spans="14:21" ht="12.75">
      <c r="N917" s="314"/>
      <c r="O917" s="314"/>
      <c r="Q917" s="314"/>
      <c r="R917" s="314"/>
      <c r="S917" s="314"/>
      <c r="T917" s="314"/>
      <c r="U917" s="314"/>
    </row>
    <row r="918" spans="14:21" ht="12.75">
      <c r="N918" s="314"/>
      <c r="O918" s="314"/>
      <c r="Q918" s="314"/>
      <c r="R918" s="314"/>
      <c r="S918" s="314"/>
      <c r="T918" s="314"/>
      <c r="U918" s="314"/>
    </row>
    <row r="919" spans="14:21" ht="12.75">
      <c r="N919" s="314"/>
      <c r="O919" s="314"/>
      <c r="Q919" s="314"/>
      <c r="R919" s="314"/>
      <c r="S919" s="314"/>
      <c r="T919" s="314"/>
      <c r="U919" s="314"/>
    </row>
    <row r="920" spans="14:21" ht="12.75">
      <c r="N920" s="314"/>
      <c r="O920" s="314"/>
      <c r="Q920" s="314"/>
      <c r="R920" s="314"/>
      <c r="S920" s="314"/>
      <c r="T920" s="314"/>
      <c r="U920" s="314"/>
    </row>
    <row r="921" spans="14:21" ht="12.75">
      <c r="N921" s="314"/>
      <c r="O921" s="314"/>
      <c r="Q921" s="314"/>
      <c r="R921" s="314"/>
      <c r="S921" s="314"/>
      <c r="T921" s="314"/>
      <c r="U921" s="314"/>
    </row>
    <row r="922" spans="14:21" ht="12.75">
      <c r="N922" s="314"/>
      <c r="O922" s="314"/>
      <c r="Q922" s="314"/>
      <c r="R922" s="314"/>
      <c r="S922" s="314"/>
      <c r="T922" s="314"/>
      <c r="U922" s="314"/>
    </row>
    <row r="923" spans="14:21" ht="12.75">
      <c r="N923" s="314"/>
      <c r="O923" s="314"/>
      <c r="Q923" s="314"/>
      <c r="R923" s="314"/>
      <c r="S923" s="314"/>
      <c r="T923" s="314"/>
      <c r="U923" s="314"/>
    </row>
    <row r="924" spans="14:21" ht="12.75">
      <c r="N924" s="314"/>
      <c r="O924" s="314"/>
      <c r="Q924" s="314"/>
      <c r="R924" s="314"/>
      <c r="S924" s="314"/>
      <c r="T924" s="314"/>
      <c r="U924" s="314"/>
    </row>
    <row r="925" spans="14:21" ht="12.75">
      <c r="N925" s="314"/>
      <c r="O925" s="314"/>
      <c r="Q925" s="314"/>
      <c r="R925" s="314"/>
      <c r="S925" s="314"/>
      <c r="T925" s="314"/>
      <c r="U925" s="314"/>
    </row>
    <row r="926" spans="14:21" ht="12.75">
      <c r="N926" s="314"/>
      <c r="O926" s="314"/>
      <c r="Q926" s="314"/>
      <c r="R926" s="314"/>
      <c r="S926" s="314"/>
      <c r="T926" s="314"/>
      <c r="U926" s="314"/>
    </row>
    <row r="927" spans="14:21" ht="12.75">
      <c r="N927" s="314"/>
      <c r="O927" s="314"/>
      <c r="Q927" s="314"/>
      <c r="R927" s="314"/>
      <c r="S927" s="314"/>
      <c r="T927" s="314"/>
      <c r="U927" s="314"/>
    </row>
    <row r="928" spans="14:21" ht="12.75">
      <c r="N928" s="314"/>
      <c r="O928" s="314"/>
      <c r="Q928" s="314"/>
      <c r="R928" s="314"/>
      <c r="S928" s="314"/>
      <c r="T928" s="314"/>
      <c r="U928" s="314"/>
    </row>
    <row r="929" spans="14:21" ht="12.75">
      <c r="N929" s="314"/>
      <c r="O929" s="314"/>
      <c r="Q929" s="314"/>
      <c r="R929" s="314"/>
      <c r="S929" s="314"/>
      <c r="T929" s="314"/>
      <c r="U929" s="314"/>
    </row>
    <row r="930" spans="14:21" ht="12.75">
      <c r="N930" s="314"/>
      <c r="O930" s="314"/>
      <c r="Q930" s="314"/>
      <c r="R930" s="314"/>
      <c r="S930" s="314"/>
      <c r="T930" s="314"/>
      <c r="U930" s="314"/>
    </row>
    <row r="931" spans="14:21" ht="12.75">
      <c r="N931" s="314"/>
      <c r="O931" s="314"/>
      <c r="Q931" s="314"/>
      <c r="R931" s="314"/>
      <c r="S931" s="314"/>
      <c r="T931" s="314"/>
      <c r="U931" s="314"/>
    </row>
    <row r="932" spans="14:21" ht="12.75">
      <c r="N932" s="314"/>
      <c r="O932" s="314"/>
      <c r="Q932" s="314"/>
      <c r="R932" s="314"/>
      <c r="S932" s="314"/>
      <c r="T932" s="314"/>
      <c r="U932" s="314"/>
    </row>
    <row r="933" spans="14:21" ht="12.75">
      <c r="N933" s="314"/>
      <c r="O933" s="314"/>
      <c r="Q933" s="314"/>
      <c r="R933" s="314"/>
      <c r="S933" s="314"/>
      <c r="T933" s="314"/>
      <c r="U933" s="314"/>
    </row>
    <row r="934" spans="14:21" ht="12.75">
      <c r="N934" s="314"/>
      <c r="O934" s="314"/>
      <c r="Q934" s="314"/>
      <c r="R934" s="314"/>
      <c r="S934" s="314"/>
      <c r="T934" s="314"/>
      <c r="U934" s="314"/>
    </row>
    <row r="935" spans="14:21" ht="12.75">
      <c r="N935" s="314"/>
      <c r="O935" s="314"/>
      <c r="Q935" s="314"/>
      <c r="R935" s="314"/>
      <c r="S935" s="314"/>
      <c r="T935" s="314"/>
      <c r="U935" s="314"/>
    </row>
    <row r="936" spans="14:21" ht="12.75">
      <c r="N936" s="314"/>
      <c r="O936" s="314"/>
      <c r="Q936" s="314"/>
      <c r="R936" s="314"/>
      <c r="S936" s="314"/>
      <c r="T936" s="314"/>
      <c r="U936" s="314"/>
    </row>
    <row r="937" spans="14:21" ht="12.75">
      <c r="N937" s="314"/>
      <c r="O937" s="314"/>
      <c r="Q937" s="314"/>
      <c r="R937" s="314"/>
      <c r="S937" s="314"/>
      <c r="T937" s="314"/>
      <c r="U937" s="314"/>
    </row>
    <row r="938" spans="14:21" ht="12.75">
      <c r="N938" s="314"/>
      <c r="O938" s="314"/>
      <c r="Q938" s="314"/>
      <c r="R938" s="314"/>
      <c r="S938" s="314"/>
      <c r="T938" s="314"/>
      <c r="U938" s="314"/>
    </row>
    <row r="939" spans="14:21" ht="12.75">
      <c r="N939" s="314"/>
      <c r="O939" s="314"/>
      <c r="Q939" s="314"/>
      <c r="R939" s="314"/>
      <c r="S939" s="314"/>
      <c r="T939" s="314"/>
      <c r="U939" s="314"/>
    </row>
    <row r="940" spans="14:21" ht="12.75">
      <c r="N940" s="314"/>
      <c r="O940" s="314"/>
      <c r="Q940" s="314"/>
      <c r="R940" s="314"/>
      <c r="S940" s="314"/>
      <c r="T940" s="314"/>
      <c r="U940" s="314"/>
    </row>
    <row r="941" spans="14:21" ht="12.75">
      <c r="N941" s="314"/>
      <c r="O941" s="314"/>
      <c r="Q941" s="314"/>
      <c r="R941" s="314"/>
      <c r="S941" s="314"/>
      <c r="T941" s="314"/>
      <c r="U941" s="314"/>
    </row>
    <row r="942" spans="14:21" ht="12.75">
      <c r="N942" s="314"/>
      <c r="O942" s="314"/>
      <c r="Q942" s="314"/>
      <c r="R942" s="314"/>
      <c r="S942" s="314"/>
      <c r="T942" s="314"/>
      <c r="U942" s="314"/>
    </row>
    <row r="943" spans="14:21" ht="12.75">
      <c r="N943" s="314"/>
      <c r="O943" s="314"/>
      <c r="Q943" s="314"/>
      <c r="R943" s="314"/>
      <c r="S943" s="314"/>
      <c r="T943" s="314"/>
      <c r="U943" s="314"/>
    </row>
    <row r="944" spans="14:21" ht="12.75">
      <c r="N944" s="314"/>
      <c r="O944" s="314"/>
      <c r="Q944" s="314"/>
      <c r="R944" s="314"/>
      <c r="S944" s="314"/>
      <c r="T944" s="314"/>
      <c r="U944" s="314"/>
    </row>
    <row r="945" spans="14:21" ht="12.75">
      <c r="N945" s="314"/>
      <c r="O945" s="314"/>
      <c r="Q945" s="314"/>
      <c r="R945" s="314"/>
      <c r="S945" s="314"/>
      <c r="T945" s="314"/>
      <c r="U945" s="314"/>
    </row>
    <row r="946" spans="14:21" ht="12.75">
      <c r="N946" s="314"/>
      <c r="O946" s="314"/>
      <c r="Q946" s="314"/>
      <c r="R946" s="314"/>
      <c r="S946" s="314"/>
      <c r="T946" s="314"/>
      <c r="U946" s="314"/>
    </row>
    <row r="947" spans="14:21" ht="12.75">
      <c r="N947" s="314"/>
      <c r="O947" s="314"/>
      <c r="Q947" s="314"/>
      <c r="R947" s="314"/>
      <c r="S947" s="314"/>
      <c r="T947" s="314"/>
      <c r="U947" s="314"/>
    </row>
    <row r="948" spans="14:21" ht="12.75">
      <c r="N948" s="314"/>
      <c r="O948" s="314"/>
      <c r="Q948" s="314"/>
      <c r="R948" s="314"/>
      <c r="S948" s="314"/>
      <c r="T948" s="314"/>
      <c r="U948" s="314"/>
    </row>
    <row r="949" spans="14:21" ht="12.75">
      <c r="N949" s="314"/>
      <c r="O949" s="314"/>
      <c r="Q949" s="314"/>
      <c r="R949" s="314"/>
      <c r="S949" s="314"/>
      <c r="T949" s="314"/>
      <c r="U949" s="314"/>
    </row>
    <row r="950" spans="14:21" ht="12.75">
      <c r="N950" s="314"/>
      <c r="O950" s="314"/>
      <c r="Q950" s="314"/>
      <c r="R950" s="314"/>
      <c r="S950" s="314"/>
      <c r="T950" s="314"/>
      <c r="U950" s="314"/>
    </row>
    <row r="951" spans="14:21" ht="12.75">
      <c r="N951" s="314"/>
      <c r="O951" s="314"/>
      <c r="Q951" s="314"/>
      <c r="R951" s="314"/>
      <c r="S951" s="314"/>
      <c r="T951" s="314"/>
      <c r="U951" s="314"/>
    </row>
    <row r="952" spans="14:21" ht="12.75">
      <c r="N952" s="314"/>
      <c r="O952" s="314"/>
      <c r="Q952" s="314"/>
      <c r="R952" s="314"/>
      <c r="S952" s="314"/>
      <c r="T952" s="314"/>
      <c r="U952" s="314"/>
    </row>
    <row r="953" spans="14:21" ht="12.75">
      <c r="N953" s="314"/>
      <c r="O953" s="314"/>
      <c r="Q953" s="314"/>
      <c r="R953" s="314"/>
      <c r="S953" s="314"/>
      <c r="T953" s="314"/>
      <c r="U953" s="314"/>
    </row>
    <row r="954" spans="14:21" ht="12.75">
      <c r="N954" s="314"/>
      <c r="O954" s="314"/>
      <c r="Q954" s="314"/>
      <c r="R954" s="314"/>
      <c r="S954" s="314"/>
      <c r="T954" s="314"/>
      <c r="U954" s="314"/>
    </row>
    <row r="955" spans="14:21" ht="12.75">
      <c r="N955" s="314"/>
      <c r="O955" s="314"/>
      <c r="Q955" s="314"/>
      <c r="R955" s="314"/>
      <c r="S955" s="314"/>
      <c r="T955" s="314"/>
      <c r="U955" s="314"/>
    </row>
    <row r="956" spans="14:21" ht="12.75">
      <c r="N956" s="314"/>
      <c r="O956" s="314"/>
      <c r="Q956" s="314"/>
      <c r="R956" s="314"/>
      <c r="S956" s="314"/>
      <c r="T956" s="314"/>
      <c r="U956" s="314"/>
    </row>
    <row r="957" spans="14:21" ht="12.75">
      <c r="N957" s="314"/>
      <c r="O957" s="314"/>
      <c r="Q957" s="314"/>
      <c r="R957" s="314"/>
      <c r="S957" s="314"/>
      <c r="T957" s="314"/>
      <c r="U957" s="314"/>
    </row>
    <row r="958" spans="14:21" ht="12.75">
      <c r="N958" s="314"/>
      <c r="O958" s="314"/>
      <c r="Q958" s="314"/>
      <c r="R958" s="314"/>
      <c r="S958" s="314"/>
      <c r="T958" s="314"/>
      <c r="U958" s="314"/>
    </row>
    <row r="959" spans="14:21" ht="12.75">
      <c r="N959" s="314"/>
      <c r="O959" s="314"/>
      <c r="Q959" s="314"/>
      <c r="R959" s="314"/>
      <c r="S959" s="314"/>
      <c r="T959" s="314"/>
      <c r="U959" s="314"/>
    </row>
    <row r="960" spans="14:21" ht="12.75">
      <c r="N960" s="314"/>
      <c r="O960" s="314"/>
      <c r="Q960" s="314"/>
      <c r="R960" s="314"/>
      <c r="S960" s="314"/>
      <c r="T960" s="314"/>
      <c r="U960" s="314"/>
    </row>
    <row r="961" spans="14:21" ht="12.75">
      <c r="N961" s="314"/>
      <c r="O961" s="314"/>
      <c r="Q961" s="314"/>
      <c r="R961" s="314"/>
      <c r="S961" s="314"/>
      <c r="T961" s="314"/>
      <c r="U961" s="314"/>
    </row>
    <row r="962" spans="14:21" ht="12.75">
      <c r="N962" s="314"/>
      <c r="O962" s="314"/>
      <c r="Q962" s="314"/>
      <c r="R962" s="314"/>
      <c r="S962" s="314"/>
      <c r="T962" s="314"/>
      <c r="U962" s="314"/>
    </row>
    <row r="963" spans="14:21" ht="12.75">
      <c r="N963" s="314"/>
      <c r="O963" s="314"/>
      <c r="Q963" s="314"/>
      <c r="R963" s="314"/>
      <c r="S963" s="314"/>
      <c r="T963" s="314"/>
      <c r="U963" s="314"/>
    </row>
    <row r="964" spans="14:21" ht="12.75">
      <c r="N964" s="314"/>
      <c r="O964" s="314"/>
      <c r="Q964" s="314"/>
      <c r="R964" s="314"/>
      <c r="S964" s="314"/>
      <c r="T964" s="314"/>
      <c r="U964" s="314"/>
    </row>
    <row r="965" spans="14:21" ht="12.75">
      <c r="N965" s="314"/>
      <c r="O965" s="314"/>
      <c r="Q965" s="314"/>
      <c r="R965" s="314"/>
      <c r="S965" s="314"/>
      <c r="T965" s="314"/>
      <c r="U965" s="314"/>
    </row>
    <row r="966" spans="14:21" ht="12.75">
      <c r="N966" s="314"/>
      <c r="O966" s="314"/>
      <c r="Q966" s="314"/>
      <c r="R966" s="314"/>
      <c r="S966" s="314"/>
      <c r="T966" s="314"/>
      <c r="U966" s="314"/>
    </row>
    <row r="967" spans="14:21" ht="12.75">
      <c r="N967" s="314"/>
      <c r="O967" s="314"/>
      <c r="Q967" s="314"/>
      <c r="R967" s="314"/>
      <c r="S967" s="314"/>
      <c r="T967" s="314"/>
      <c r="U967" s="314"/>
    </row>
    <row r="968" spans="14:21" ht="12.75">
      <c r="N968" s="314"/>
      <c r="O968" s="314"/>
      <c r="Q968" s="314"/>
      <c r="R968" s="314"/>
      <c r="S968" s="314"/>
      <c r="T968" s="314"/>
      <c r="U968" s="314"/>
    </row>
    <row r="969" spans="14:21" ht="12.75">
      <c r="N969" s="314"/>
      <c r="O969" s="314"/>
      <c r="Q969" s="314"/>
      <c r="R969" s="314"/>
      <c r="S969" s="314"/>
      <c r="T969" s="314"/>
      <c r="U969" s="314"/>
    </row>
    <row r="970" spans="14:21" ht="12.75">
      <c r="N970" s="314"/>
      <c r="O970" s="314"/>
      <c r="Q970" s="314"/>
      <c r="R970" s="314"/>
      <c r="S970" s="314"/>
      <c r="T970" s="314"/>
      <c r="U970" s="314"/>
    </row>
    <row r="971" spans="14:21" ht="12.75">
      <c r="N971" s="314"/>
      <c r="O971" s="314"/>
      <c r="Q971" s="314"/>
      <c r="R971" s="314"/>
      <c r="S971" s="314"/>
      <c r="T971" s="314"/>
      <c r="U971" s="314"/>
    </row>
    <row r="972" spans="14:21" ht="12.75">
      <c r="N972" s="314"/>
      <c r="O972" s="314"/>
      <c r="Q972" s="314"/>
      <c r="R972" s="314"/>
      <c r="S972" s="314"/>
      <c r="T972" s="314"/>
      <c r="U972" s="314"/>
    </row>
    <row r="973" spans="14:21" ht="12.75">
      <c r="N973" s="314"/>
      <c r="O973" s="314"/>
      <c r="Q973" s="314"/>
      <c r="R973" s="314"/>
      <c r="S973" s="314"/>
      <c r="T973" s="314"/>
      <c r="U973" s="314"/>
    </row>
    <row r="974" spans="14:21" ht="12.75">
      <c r="N974" s="314"/>
      <c r="O974" s="314"/>
      <c r="Q974" s="314"/>
      <c r="R974" s="314"/>
      <c r="S974" s="314"/>
      <c r="T974" s="314"/>
      <c r="U974" s="314"/>
    </row>
    <row r="975" spans="14:21" ht="12.75">
      <c r="N975" s="314"/>
      <c r="O975" s="314"/>
      <c r="Q975" s="314"/>
      <c r="R975" s="314"/>
      <c r="S975" s="314"/>
      <c r="T975" s="314"/>
      <c r="U975" s="314"/>
    </row>
    <row r="976" spans="14:21" ht="12.75">
      <c r="N976" s="314"/>
      <c r="O976" s="314"/>
      <c r="Q976" s="314"/>
      <c r="R976" s="314"/>
      <c r="S976" s="314"/>
      <c r="T976" s="314"/>
      <c r="U976" s="314"/>
    </row>
    <row r="977" spans="14:21" ht="12.75">
      <c r="N977" s="314"/>
      <c r="O977" s="314"/>
      <c r="Q977" s="314"/>
      <c r="R977" s="314"/>
      <c r="S977" s="314"/>
      <c r="T977" s="314"/>
      <c r="U977" s="314"/>
    </row>
    <row r="978" spans="14:21" ht="12.75">
      <c r="N978" s="314"/>
      <c r="O978" s="314"/>
      <c r="Q978" s="314"/>
      <c r="R978" s="314"/>
      <c r="S978" s="314"/>
      <c r="T978" s="314"/>
      <c r="U978" s="314"/>
    </row>
    <row r="979" spans="14:21" ht="12.75">
      <c r="N979" s="314"/>
      <c r="O979" s="314"/>
      <c r="Q979" s="314"/>
      <c r="R979" s="314"/>
      <c r="S979" s="314"/>
      <c r="T979" s="314"/>
      <c r="U979" s="314"/>
    </row>
    <row r="980" spans="14:21" ht="12.75">
      <c r="N980" s="314"/>
      <c r="O980" s="314"/>
      <c r="Q980" s="314"/>
      <c r="R980" s="314"/>
      <c r="S980" s="314"/>
      <c r="T980" s="314"/>
      <c r="U980" s="314"/>
    </row>
    <row r="981" spans="14:21" ht="12.75">
      <c r="N981" s="314"/>
      <c r="O981" s="314"/>
      <c r="Q981" s="314"/>
      <c r="R981" s="314"/>
      <c r="S981" s="314"/>
      <c r="T981" s="314"/>
      <c r="U981" s="314"/>
    </row>
    <row r="982" spans="14:21" ht="12.75">
      <c r="N982" s="314"/>
      <c r="O982" s="314"/>
      <c r="Q982" s="314"/>
      <c r="R982" s="314"/>
      <c r="S982" s="314"/>
      <c r="T982" s="314"/>
      <c r="U982" s="314"/>
    </row>
    <row r="983" spans="14:21" ht="12.75">
      <c r="N983" s="314"/>
      <c r="O983" s="314"/>
      <c r="Q983" s="314"/>
      <c r="R983" s="314"/>
      <c r="S983" s="314"/>
      <c r="T983" s="314"/>
      <c r="U983" s="314"/>
    </row>
    <row r="984" spans="14:21" ht="12.75">
      <c r="N984" s="314"/>
      <c r="O984" s="314"/>
      <c r="Q984" s="314"/>
      <c r="R984" s="314"/>
      <c r="S984" s="314"/>
      <c r="T984" s="314"/>
      <c r="U984" s="314"/>
    </row>
    <row r="985" spans="14:21" ht="12.75">
      <c r="N985" s="314"/>
      <c r="O985" s="314"/>
      <c r="Q985" s="314"/>
      <c r="R985" s="314"/>
      <c r="S985" s="314"/>
      <c r="T985" s="314"/>
      <c r="U985" s="314"/>
    </row>
    <row r="986" spans="14:21" ht="12.75">
      <c r="N986" s="314"/>
      <c r="O986" s="314"/>
      <c r="Q986" s="314"/>
      <c r="R986" s="314"/>
      <c r="S986" s="314"/>
      <c r="T986" s="314"/>
      <c r="U986" s="314"/>
    </row>
    <row r="987" spans="14:21" ht="12.75">
      <c r="N987" s="314"/>
      <c r="O987" s="314"/>
      <c r="Q987" s="314"/>
      <c r="R987" s="314"/>
      <c r="S987" s="314"/>
      <c r="T987" s="314"/>
      <c r="U987" s="314"/>
    </row>
    <row r="988" spans="14:21" ht="12.75">
      <c r="N988" s="314"/>
      <c r="O988" s="314"/>
      <c r="Q988" s="314"/>
      <c r="R988" s="314"/>
      <c r="S988" s="314"/>
      <c r="T988" s="314"/>
      <c r="U988" s="314"/>
    </row>
    <row r="989" spans="14:21" ht="12.75">
      <c r="N989" s="314"/>
      <c r="O989" s="314"/>
      <c r="Q989" s="314"/>
      <c r="R989" s="314"/>
      <c r="S989" s="314"/>
      <c r="T989" s="314"/>
      <c r="U989" s="314"/>
    </row>
    <row r="990" spans="14:21" ht="12.75">
      <c r="N990" s="314"/>
      <c r="O990" s="314"/>
      <c r="Q990" s="314"/>
      <c r="R990" s="314"/>
      <c r="S990" s="314"/>
      <c r="T990" s="314"/>
      <c r="U990" s="314"/>
    </row>
    <row r="991" spans="14:21" ht="12.75">
      <c r="N991" s="314"/>
      <c r="O991" s="314"/>
      <c r="Q991" s="314"/>
      <c r="R991" s="314"/>
      <c r="S991" s="314"/>
      <c r="T991" s="314"/>
      <c r="U991" s="314"/>
    </row>
    <row r="992" spans="14:21" ht="12.75">
      <c r="N992" s="314"/>
      <c r="O992" s="314"/>
      <c r="Q992" s="314"/>
      <c r="R992" s="314"/>
      <c r="S992" s="314"/>
      <c r="T992" s="314"/>
      <c r="U992" s="314"/>
    </row>
    <row r="993" spans="14:21" ht="12.75">
      <c r="N993" s="314"/>
      <c r="O993" s="314"/>
      <c r="Q993" s="314"/>
      <c r="R993" s="314"/>
      <c r="S993" s="314"/>
      <c r="T993" s="314"/>
      <c r="U993" s="314"/>
    </row>
    <row r="994" spans="14:21" ht="12.75">
      <c r="N994" s="314"/>
      <c r="O994" s="314"/>
      <c r="Q994" s="314"/>
      <c r="R994" s="314"/>
      <c r="S994" s="314"/>
      <c r="T994" s="314"/>
      <c r="U994" s="314"/>
    </row>
    <row r="995" spans="14:21" ht="12.75">
      <c r="N995" s="314"/>
      <c r="O995" s="314"/>
      <c r="Q995" s="314"/>
      <c r="R995" s="314"/>
      <c r="S995" s="314"/>
      <c r="T995" s="314"/>
      <c r="U995" s="314"/>
    </row>
    <row r="996" spans="14:21" ht="12.75">
      <c r="N996" s="314"/>
      <c r="O996" s="314"/>
      <c r="Q996" s="314"/>
      <c r="R996" s="314"/>
      <c r="S996" s="314"/>
      <c r="T996" s="314"/>
      <c r="U996" s="314"/>
    </row>
    <row r="997" spans="14:21" ht="12.75">
      <c r="N997" s="314"/>
      <c r="O997" s="314"/>
      <c r="Q997" s="314"/>
      <c r="R997" s="314"/>
      <c r="S997" s="314"/>
      <c r="T997" s="314"/>
      <c r="U997" s="314"/>
    </row>
    <row r="998" spans="14:21" ht="12.75">
      <c r="N998" s="314"/>
      <c r="O998" s="314"/>
      <c r="Q998" s="314"/>
      <c r="R998" s="314"/>
      <c r="S998" s="314"/>
      <c r="T998" s="314"/>
      <c r="U998" s="314"/>
    </row>
    <row r="999" spans="14:21" ht="12.75">
      <c r="N999" s="314"/>
      <c r="O999" s="314"/>
      <c r="Q999" s="314"/>
      <c r="R999" s="314"/>
      <c r="S999" s="314"/>
      <c r="T999" s="314"/>
      <c r="U999" s="314"/>
    </row>
    <row r="1000" spans="14:21" ht="12.75">
      <c r="N1000" s="314"/>
      <c r="O1000" s="314"/>
      <c r="Q1000" s="314"/>
      <c r="R1000" s="314"/>
      <c r="S1000" s="314"/>
      <c r="T1000" s="314"/>
      <c r="U1000" s="314"/>
    </row>
    <row r="1001" spans="14:21" ht="12.75">
      <c r="N1001" s="314"/>
      <c r="O1001" s="314"/>
      <c r="Q1001" s="314"/>
      <c r="R1001" s="314"/>
      <c r="S1001" s="314"/>
      <c r="T1001" s="314"/>
      <c r="U1001" s="314"/>
    </row>
    <row r="1002" spans="14:21" ht="12.75">
      <c r="N1002" s="314"/>
      <c r="O1002" s="314"/>
      <c r="Q1002" s="314"/>
      <c r="R1002" s="314"/>
      <c r="S1002" s="314"/>
      <c r="T1002" s="314"/>
      <c r="U1002" s="314"/>
    </row>
    <row r="1003" spans="14:21" ht="12.75">
      <c r="N1003" s="314"/>
      <c r="O1003" s="314"/>
      <c r="Q1003" s="314"/>
      <c r="R1003" s="314"/>
      <c r="S1003" s="314"/>
      <c r="T1003" s="314"/>
      <c r="U1003" s="314"/>
    </row>
    <row r="1004" spans="14:21" ht="12.75">
      <c r="N1004" s="314"/>
      <c r="O1004" s="314"/>
      <c r="Q1004" s="314"/>
      <c r="R1004" s="314"/>
      <c r="S1004" s="314"/>
      <c r="T1004" s="314"/>
      <c r="U1004" s="314"/>
    </row>
    <row r="1005" spans="14:21" ht="12.75">
      <c r="N1005" s="314"/>
      <c r="O1005" s="314"/>
      <c r="Q1005" s="314"/>
      <c r="R1005" s="314"/>
      <c r="S1005" s="314"/>
      <c r="T1005" s="314"/>
      <c r="U1005" s="314"/>
    </row>
    <row r="1006" spans="14:21" ht="12.75">
      <c r="N1006" s="314"/>
      <c r="O1006" s="314"/>
      <c r="Q1006" s="314"/>
      <c r="R1006" s="314"/>
      <c r="S1006" s="314"/>
      <c r="T1006" s="314"/>
      <c r="U1006" s="314"/>
    </row>
    <row r="1007" spans="14:21" ht="12.75">
      <c r="N1007" s="314"/>
      <c r="O1007" s="314"/>
      <c r="Q1007" s="314"/>
      <c r="R1007" s="314"/>
      <c r="S1007" s="314"/>
      <c r="T1007" s="314"/>
      <c r="U1007" s="314"/>
    </row>
    <row r="1008" spans="14:21" ht="12.75">
      <c r="N1008" s="314"/>
      <c r="O1008" s="314"/>
      <c r="Q1008" s="314"/>
      <c r="R1008" s="314"/>
      <c r="S1008" s="314"/>
      <c r="T1008" s="314"/>
      <c r="U1008" s="314"/>
    </row>
    <row r="1009" spans="14:21" ht="12.75">
      <c r="N1009" s="314"/>
      <c r="O1009" s="314"/>
      <c r="Q1009" s="314"/>
      <c r="R1009" s="314"/>
      <c r="S1009" s="314"/>
      <c r="T1009" s="314"/>
      <c r="U1009" s="314"/>
    </row>
    <row r="1010" spans="14:21" ht="12.75">
      <c r="N1010" s="314"/>
      <c r="O1010" s="314"/>
      <c r="Q1010" s="314"/>
      <c r="R1010" s="314"/>
      <c r="S1010" s="314"/>
      <c r="T1010" s="314"/>
      <c r="U1010" s="314"/>
    </row>
    <row r="1011" spans="14:21" ht="12.75">
      <c r="N1011" s="314"/>
      <c r="O1011" s="314"/>
      <c r="Q1011" s="314"/>
      <c r="R1011" s="314"/>
      <c r="S1011" s="314"/>
      <c r="T1011" s="314"/>
      <c r="U1011" s="314"/>
    </row>
    <row r="1012" spans="14:21" ht="12.75">
      <c r="N1012" s="314"/>
      <c r="O1012" s="314"/>
      <c r="Q1012" s="314"/>
      <c r="R1012" s="314"/>
      <c r="S1012" s="314"/>
      <c r="T1012" s="314"/>
      <c r="U1012" s="314"/>
    </row>
    <row r="1013" spans="14:21" ht="12.75">
      <c r="N1013" s="314"/>
      <c r="O1013" s="314"/>
      <c r="Q1013" s="314"/>
      <c r="R1013" s="314"/>
      <c r="S1013" s="314"/>
      <c r="T1013" s="314"/>
      <c r="U1013" s="314"/>
    </row>
    <row r="1014" spans="14:21" ht="12.75">
      <c r="N1014" s="314"/>
      <c r="O1014" s="314"/>
      <c r="Q1014" s="314"/>
      <c r="R1014" s="314"/>
      <c r="S1014" s="314"/>
      <c r="T1014" s="314"/>
      <c r="U1014" s="314"/>
    </row>
    <row r="1015" spans="14:21" ht="12.75">
      <c r="N1015" s="314"/>
      <c r="O1015" s="314"/>
      <c r="Q1015" s="314"/>
      <c r="R1015" s="314"/>
      <c r="S1015" s="314"/>
      <c r="T1015" s="314"/>
      <c r="U1015" s="314"/>
    </row>
    <row r="1016" spans="14:21" ht="12.75">
      <c r="N1016" s="314"/>
      <c r="O1016" s="314"/>
      <c r="Q1016" s="314"/>
      <c r="R1016" s="314"/>
      <c r="S1016" s="314"/>
      <c r="T1016" s="314"/>
      <c r="U1016" s="314"/>
    </row>
    <row r="1017" spans="14:21" ht="12.75">
      <c r="N1017" s="314"/>
      <c r="O1017" s="314"/>
      <c r="Q1017" s="314"/>
      <c r="R1017" s="314"/>
      <c r="S1017" s="314"/>
      <c r="T1017" s="314"/>
      <c r="U1017" s="314"/>
    </row>
    <row r="1018" spans="14:21" ht="12.75">
      <c r="N1018" s="314"/>
      <c r="O1018" s="314"/>
      <c r="Q1018" s="314"/>
      <c r="R1018" s="314"/>
      <c r="S1018" s="314"/>
      <c r="T1018" s="314"/>
      <c r="U1018" s="314"/>
    </row>
    <row r="1019" spans="14:21" ht="12.75">
      <c r="N1019" s="314"/>
      <c r="O1019" s="314"/>
      <c r="Q1019" s="314"/>
      <c r="R1019" s="314"/>
      <c r="S1019" s="314"/>
      <c r="T1019" s="314"/>
      <c r="U1019" s="314"/>
    </row>
    <row r="1020" spans="14:21" ht="12.75">
      <c r="N1020" s="314"/>
      <c r="O1020" s="314"/>
      <c r="Q1020" s="314"/>
      <c r="R1020" s="314"/>
      <c r="S1020" s="314"/>
      <c r="T1020" s="314"/>
      <c r="U1020" s="314"/>
    </row>
    <row r="1021" spans="14:21" ht="12.75">
      <c r="N1021" s="314"/>
      <c r="O1021" s="314"/>
      <c r="Q1021" s="314"/>
      <c r="R1021" s="314"/>
      <c r="S1021" s="314"/>
      <c r="T1021" s="314"/>
      <c r="U1021" s="314"/>
    </row>
    <row r="1022" spans="14:21" ht="12.75">
      <c r="N1022" s="314"/>
      <c r="O1022" s="314"/>
      <c r="Q1022" s="314"/>
      <c r="R1022" s="314"/>
      <c r="S1022" s="314"/>
      <c r="T1022" s="314"/>
      <c r="U1022" s="314"/>
    </row>
    <row r="1023" spans="14:21" ht="12.75">
      <c r="N1023" s="314"/>
      <c r="O1023" s="314"/>
      <c r="Q1023" s="314"/>
      <c r="R1023" s="314"/>
      <c r="S1023" s="314"/>
      <c r="T1023" s="314"/>
      <c r="U1023" s="314"/>
    </row>
    <row r="1024" spans="14:21" ht="12.75">
      <c r="N1024" s="314"/>
      <c r="O1024" s="314"/>
      <c r="Q1024" s="314"/>
      <c r="R1024" s="314"/>
      <c r="S1024" s="314"/>
      <c r="T1024" s="314"/>
      <c r="U1024" s="314"/>
    </row>
    <row r="1025" spans="14:21" ht="12.75">
      <c r="N1025" s="314"/>
      <c r="O1025" s="314"/>
      <c r="Q1025" s="314"/>
      <c r="R1025" s="314"/>
      <c r="S1025" s="314"/>
      <c r="T1025" s="314"/>
      <c r="U1025" s="314"/>
    </row>
    <row r="1026" spans="14:21" ht="12.75">
      <c r="N1026" s="314"/>
      <c r="O1026" s="314"/>
      <c r="Q1026" s="314"/>
      <c r="R1026" s="314"/>
      <c r="S1026" s="314"/>
      <c r="T1026" s="314"/>
      <c r="U1026" s="314"/>
    </row>
    <row r="1027" spans="14:21" ht="12.75">
      <c r="N1027" s="314"/>
      <c r="O1027" s="314"/>
      <c r="Q1027" s="314"/>
      <c r="R1027" s="314"/>
      <c r="S1027" s="314"/>
      <c r="T1027" s="314"/>
      <c r="U1027" s="314"/>
    </row>
    <row r="1028" spans="14:21" ht="12.75">
      <c r="N1028" s="314"/>
      <c r="O1028" s="314"/>
      <c r="Q1028" s="314"/>
      <c r="R1028" s="314"/>
      <c r="S1028" s="314"/>
      <c r="T1028" s="314"/>
      <c r="U1028" s="314"/>
    </row>
    <row r="1029" spans="14:21" ht="12.75">
      <c r="N1029" s="314"/>
      <c r="O1029" s="314"/>
      <c r="Q1029" s="314"/>
      <c r="R1029" s="314"/>
      <c r="S1029" s="314"/>
      <c r="T1029" s="314"/>
      <c r="U1029" s="314"/>
    </row>
    <row r="1030" spans="14:21" ht="12.75">
      <c r="N1030" s="314"/>
      <c r="O1030" s="314"/>
      <c r="Q1030" s="314"/>
      <c r="R1030" s="314"/>
      <c r="S1030" s="314"/>
      <c r="T1030" s="314"/>
      <c r="U1030" s="314"/>
    </row>
    <row r="1031" spans="14:21" ht="12.75">
      <c r="N1031" s="314"/>
      <c r="O1031" s="314"/>
      <c r="Q1031" s="314"/>
      <c r="R1031" s="314"/>
      <c r="S1031" s="314"/>
      <c r="T1031" s="314"/>
      <c r="U1031" s="314"/>
    </row>
    <row r="1032" spans="14:21" ht="12.75">
      <c r="N1032" s="314"/>
      <c r="O1032" s="314"/>
      <c r="Q1032" s="314"/>
      <c r="R1032" s="314"/>
      <c r="S1032" s="314"/>
      <c r="T1032" s="314"/>
      <c r="U1032" s="314"/>
    </row>
    <row r="1033" spans="14:21" ht="12.75">
      <c r="N1033" s="314"/>
      <c r="O1033" s="314"/>
      <c r="Q1033" s="314"/>
      <c r="R1033" s="314"/>
      <c r="S1033" s="314"/>
      <c r="T1033" s="314"/>
      <c r="U1033" s="314"/>
    </row>
    <row r="1034" spans="14:21" ht="12.75">
      <c r="N1034" s="314"/>
      <c r="O1034" s="314"/>
      <c r="Q1034" s="314"/>
      <c r="R1034" s="314"/>
      <c r="S1034" s="314"/>
      <c r="T1034" s="314"/>
      <c r="U1034" s="314"/>
    </row>
    <row r="1035" spans="14:21" ht="12.75">
      <c r="N1035" s="314"/>
      <c r="O1035" s="314"/>
      <c r="Q1035" s="314"/>
      <c r="R1035" s="314"/>
      <c r="S1035" s="314"/>
      <c r="T1035" s="314"/>
      <c r="U1035" s="314"/>
    </row>
    <row r="1036" spans="14:21" ht="12.75">
      <c r="N1036" s="314"/>
      <c r="O1036" s="314"/>
      <c r="Q1036" s="314"/>
      <c r="R1036" s="314"/>
      <c r="S1036" s="314"/>
      <c r="T1036" s="314"/>
      <c r="U1036" s="314"/>
    </row>
    <row r="1037" spans="14:21" ht="12.75">
      <c r="N1037" s="314"/>
      <c r="O1037" s="314"/>
      <c r="Q1037" s="314"/>
      <c r="R1037" s="314"/>
      <c r="S1037" s="314"/>
      <c r="T1037" s="314"/>
      <c r="U1037" s="314"/>
    </row>
    <row r="1038" spans="14:21" ht="12.75">
      <c r="N1038" s="314"/>
      <c r="O1038" s="314"/>
      <c r="Q1038" s="314"/>
      <c r="R1038" s="314"/>
      <c r="S1038" s="314"/>
      <c r="T1038" s="314"/>
      <c r="U1038" s="314"/>
    </row>
    <row r="1039" spans="14:21" ht="12.75">
      <c r="N1039" s="314"/>
      <c r="O1039" s="314"/>
      <c r="Q1039" s="314"/>
      <c r="R1039" s="314"/>
      <c r="S1039" s="314"/>
      <c r="T1039" s="314"/>
      <c r="U1039" s="314"/>
    </row>
    <row r="1040" spans="14:21" ht="12.75">
      <c r="N1040" s="314"/>
      <c r="O1040" s="314"/>
      <c r="Q1040" s="314"/>
      <c r="R1040" s="314"/>
      <c r="S1040" s="314"/>
      <c r="T1040" s="314"/>
      <c r="U1040" s="314"/>
    </row>
    <row r="1041" spans="14:21" ht="12.75">
      <c r="N1041" s="314"/>
      <c r="O1041" s="314"/>
      <c r="Q1041" s="314"/>
      <c r="R1041" s="314"/>
      <c r="S1041" s="314"/>
      <c r="T1041" s="314"/>
      <c r="U1041" s="314"/>
    </row>
    <row r="1042" spans="14:21" ht="12.75">
      <c r="N1042" s="314"/>
      <c r="O1042" s="314"/>
      <c r="Q1042" s="314"/>
      <c r="R1042" s="314"/>
      <c r="S1042" s="314"/>
      <c r="T1042" s="314"/>
      <c r="U1042" s="314"/>
    </row>
    <row r="1043" spans="14:21" ht="12.75">
      <c r="N1043" s="314"/>
      <c r="O1043" s="314"/>
      <c r="Q1043" s="314"/>
      <c r="R1043" s="314"/>
      <c r="S1043" s="314"/>
      <c r="T1043" s="314"/>
      <c r="U1043" s="314"/>
    </row>
    <row r="1044" spans="14:21" ht="12.75">
      <c r="N1044" s="314"/>
      <c r="O1044" s="314"/>
      <c r="Q1044" s="314"/>
      <c r="R1044" s="314"/>
      <c r="S1044" s="314"/>
      <c r="T1044" s="314"/>
      <c r="U1044" s="314"/>
    </row>
    <row r="1045" spans="14:21" ht="12.75">
      <c r="N1045" s="314"/>
      <c r="O1045" s="314"/>
      <c r="Q1045" s="314"/>
      <c r="R1045" s="314"/>
      <c r="S1045" s="314"/>
      <c r="T1045" s="314"/>
      <c r="U1045" s="314"/>
    </row>
    <row r="1046" spans="14:21" ht="12.75">
      <c r="N1046" s="314"/>
      <c r="O1046" s="314"/>
      <c r="Q1046" s="314"/>
      <c r="R1046" s="314"/>
      <c r="S1046" s="314"/>
      <c r="T1046" s="314"/>
      <c r="U1046" s="314"/>
    </row>
    <row r="1047" spans="14:21" ht="12.75">
      <c r="N1047" s="314"/>
      <c r="O1047" s="314"/>
      <c r="Q1047" s="314"/>
      <c r="R1047" s="314"/>
      <c r="S1047" s="314"/>
      <c r="T1047" s="314"/>
      <c r="U1047" s="314"/>
    </row>
    <row r="1048" spans="14:21" ht="12.75">
      <c r="N1048" s="314"/>
      <c r="O1048" s="314"/>
      <c r="Q1048" s="314"/>
      <c r="R1048" s="314"/>
      <c r="S1048" s="314"/>
      <c r="T1048" s="314"/>
      <c r="U1048" s="314"/>
    </row>
    <row r="1049" spans="14:21" ht="12.75">
      <c r="N1049" s="314"/>
      <c r="O1049" s="314"/>
      <c r="Q1049" s="314"/>
      <c r="R1049" s="314"/>
      <c r="S1049" s="314"/>
      <c r="T1049" s="314"/>
      <c r="U1049" s="314"/>
    </row>
    <row r="1050" spans="14:21" ht="12.75">
      <c r="N1050" s="314"/>
      <c r="O1050" s="314"/>
      <c r="Q1050" s="314"/>
      <c r="R1050" s="314"/>
      <c r="S1050" s="314"/>
      <c r="T1050" s="314"/>
      <c r="U1050" s="314"/>
    </row>
    <row r="1051" spans="14:21" ht="12.75">
      <c r="N1051" s="314"/>
      <c r="O1051" s="314"/>
      <c r="Q1051" s="314"/>
      <c r="R1051" s="314"/>
      <c r="S1051" s="314"/>
      <c r="T1051" s="314"/>
      <c r="U1051" s="314"/>
    </row>
    <row r="1052" spans="14:21" ht="12.75">
      <c r="N1052" s="314"/>
      <c r="O1052" s="314"/>
      <c r="Q1052" s="314"/>
      <c r="R1052" s="314"/>
      <c r="S1052" s="314"/>
      <c r="T1052" s="314"/>
      <c r="U1052" s="314"/>
    </row>
    <row r="1053" spans="14:21" ht="12.75">
      <c r="N1053" s="314"/>
      <c r="O1053" s="314"/>
      <c r="Q1053" s="314"/>
      <c r="R1053" s="314"/>
      <c r="S1053" s="314"/>
      <c r="T1053" s="314"/>
      <c r="U1053" s="314"/>
    </row>
    <row r="1054" spans="14:21" ht="12.75">
      <c r="N1054" s="314"/>
      <c r="O1054" s="314"/>
      <c r="Q1054" s="314"/>
      <c r="R1054" s="314"/>
      <c r="S1054" s="314"/>
      <c r="T1054" s="314"/>
      <c r="U1054" s="314"/>
    </row>
    <row r="1055" spans="14:21" ht="12.75">
      <c r="N1055" s="314"/>
      <c r="O1055" s="314"/>
      <c r="Q1055" s="314"/>
      <c r="R1055" s="314"/>
      <c r="S1055" s="314"/>
      <c r="T1055" s="314"/>
      <c r="U1055" s="314"/>
    </row>
    <row r="1056" spans="14:21" ht="12.75">
      <c r="N1056" s="314"/>
      <c r="O1056" s="314"/>
      <c r="Q1056" s="314"/>
      <c r="R1056" s="314"/>
      <c r="S1056" s="314"/>
      <c r="T1056" s="314"/>
      <c r="U1056" s="314"/>
    </row>
    <row r="1057" spans="14:21" ht="12.75">
      <c r="N1057" s="314"/>
      <c r="O1057" s="314"/>
      <c r="Q1057" s="314"/>
      <c r="R1057" s="314"/>
      <c r="S1057" s="314"/>
      <c r="T1057" s="314"/>
      <c r="U1057" s="314"/>
    </row>
    <row r="1058" spans="14:21" ht="12.75">
      <c r="N1058" s="314"/>
      <c r="O1058" s="314"/>
      <c r="Q1058" s="314"/>
      <c r="R1058" s="314"/>
      <c r="S1058" s="314"/>
      <c r="T1058" s="314"/>
      <c r="U1058" s="314"/>
    </row>
    <row r="1059" spans="14:21" ht="12.75">
      <c r="N1059" s="314"/>
      <c r="O1059" s="314"/>
      <c r="Q1059" s="314"/>
      <c r="R1059" s="314"/>
      <c r="S1059" s="314"/>
      <c r="T1059" s="314"/>
      <c r="U1059" s="314"/>
    </row>
    <row r="1060" spans="14:21" ht="12.75">
      <c r="N1060" s="314"/>
      <c r="O1060" s="314"/>
      <c r="Q1060" s="314"/>
      <c r="R1060" s="314"/>
      <c r="S1060" s="314"/>
      <c r="T1060" s="314"/>
      <c r="U1060" s="314"/>
    </row>
    <row r="1061" spans="14:21" ht="12.75">
      <c r="N1061" s="314"/>
      <c r="O1061" s="314"/>
      <c r="Q1061" s="314"/>
      <c r="R1061" s="314"/>
      <c r="S1061" s="314"/>
      <c r="T1061" s="314"/>
      <c r="U1061" s="314"/>
    </row>
    <row r="1062" spans="14:21" ht="12.75">
      <c r="N1062" s="314"/>
      <c r="O1062" s="314"/>
      <c r="Q1062" s="314"/>
      <c r="R1062" s="314"/>
      <c r="S1062" s="314"/>
      <c r="T1062" s="314"/>
      <c r="U1062" s="314"/>
    </row>
    <row r="1063" spans="14:21" ht="12.75">
      <c r="N1063" s="314"/>
      <c r="O1063" s="314"/>
      <c r="Q1063" s="314"/>
      <c r="R1063" s="314"/>
      <c r="S1063" s="314"/>
      <c r="T1063" s="314"/>
      <c r="U1063" s="314"/>
    </row>
    <row r="1064" spans="14:21" ht="12.75">
      <c r="N1064" s="314"/>
      <c r="O1064" s="314"/>
      <c r="Q1064" s="314"/>
      <c r="R1064" s="314"/>
      <c r="S1064" s="314"/>
      <c r="T1064" s="314"/>
      <c r="U1064" s="314"/>
    </row>
    <row r="1065" spans="14:21" ht="12.75">
      <c r="N1065" s="314"/>
      <c r="O1065" s="314"/>
      <c r="Q1065" s="314"/>
      <c r="R1065" s="314"/>
      <c r="S1065" s="314"/>
      <c r="T1065" s="314"/>
      <c r="U1065" s="314"/>
    </row>
    <row r="1066" spans="14:21" ht="12.75">
      <c r="N1066" s="314"/>
      <c r="O1066" s="314"/>
      <c r="Q1066" s="314"/>
      <c r="R1066" s="314"/>
      <c r="S1066" s="314"/>
      <c r="T1066" s="314"/>
      <c r="U1066" s="314"/>
    </row>
    <row r="1067" spans="14:21" ht="12.75">
      <c r="N1067" s="314"/>
      <c r="O1067" s="314"/>
      <c r="Q1067" s="314"/>
      <c r="R1067" s="314"/>
      <c r="S1067" s="314"/>
      <c r="T1067" s="314"/>
      <c r="U1067" s="314"/>
    </row>
    <row r="1068" spans="14:21" ht="12.75">
      <c r="N1068" s="314"/>
      <c r="O1068" s="314"/>
      <c r="Q1068" s="314"/>
      <c r="R1068" s="314"/>
      <c r="S1068" s="314"/>
      <c r="T1068" s="314"/>
      <c r="U1068" s="314"/>
    </row>
    <row r="1069" spans="14:21" ht="12.75">
      <c r="N1069" s="314"/>
      <c r="O1069" s="314"/>
      <c r="Q1069" s="314"/>
      <c r="R1069" s="314"/>
      <c r="S1069" s="314"/>
      <c r="T1069" s="314"/>
      <c r="U1069" s="314"/>
    </row>
    <row r="1070" spans="14:21" ht="12.75">
      <c r="N1070" s="314"/>
      <c r="O1070" s="314"/>
      <c r="Q1070" s="314"/>
      <c r="R1070" s="314"/>
      <c r="S1070" s="314"/>
      <c r="T1070" s="314"/>
      <c r="U1070" s="314"/>
    </row>
    <row r="1071" spans="14:21" ht="12.75">
      <c r="N1071" s="314"/>
      <c r="O1071" s="314"/>
      <c r="Q1071" s="314"/>
      <c r="R1071" s="314"/>
      <c r="S1071" s="314"/>
      <c r="T1071" s="314"/>
      <c r="U1071" s="314"/>
    </row>
    <row r="1072" spans="14:21" ht="12.75">
      <c r="N1072" s="314"/>
      <c r="O1072" s="314"/>
      <c r="Q1072" s="314"/>
      <c r="R1072" s="314"/>
      <c r="S1072" s="314"/>
      <c r="T1072" s="314"/>
      <c r="U1072" s="314"/>
    </row>
    <row r="1073" spans="14:21" ht="12.75">
      <c r="N1073" s="314"/>
      <c r="O1073" s="314"/>
      <c r="Q1073" s="314"/>
      <c r="R1073" s="314"/>
      <c r="S1073" s="314"/>
      <c r="T1073" s="314"/>
      <c r="U1073" s="314"/>
    </row>
    <row r="1074" spans="14:21" ht="12.75">
      <c r="N1074" s="314"/>
      <c r="O1074" s="314"/>
      <c r="Q1074" s="314"/>
      <c r="R1074" s="314"/>
      <c r="S1074" s="314"/>
      <c r="T1074" s="314"/>
      <c r="U1074" s="314"/>
    </row>
    <row r="1075" spans="14:21" ht="12.75">
      <c r="N1075" s="314"/>
      <c r="O1075" s="314"/>
      <c r="Q1075" s="314"/>
      <c r="R1075" s="314"/>
      <c r="S1075" s="314"/>
      <c r="T1075" s="314"/>
      <c r="U1075" s="314"/>
    </row>
    <row r="1076" spans="14:21" ht="12.75">
      <c r="N1076" s="314"/>
      <c r="O1076" s="314"/>
      <c r="Q1076" s="314"/>
      <c r="R1076" s="314"/>
      <c r="S1076" s="314"/>
      <c r="T1076" s="314"/>
      <c r="U1076" s="314"/>
    </row>
    <row r="1077" spans="14:21" ht="12.75">
      <c r="N1077" s="314"/>
      <c r="O1077" s="314"/>
      <c r="Q1077" s="314"/>
      <c r="R1077" s="314"/>
      <c r="S1077" s="314"/>
      <c r="T1077" s="314"/>
      <c r="U1077" s="314"/>
    </row>
    <row r="1078" spans="14:21" ht="12.75">
      <c r="N1078" s="314"/>
      <c r="O1078" s="314"/>
      <c r="Q1078" s="314"/>
      <c r="R1078" s="314"/>
      <c r="S1078" s="314"/>
      <c r="T1078" s="314"/>
      <c r="U1078" s="314"/>
    </row>
    <row r="1079" spans="14:21" ht="12.75">
      <c r="N1079" s="314"/>
      <c r="O1079" s="314"/>
      <c r="Q1079" s="314"/>
      <c r="R1079" s="314"/>
      <c r="S1079" s="314"/>
      <c r="T1079" s="314"/>
      <c r="U1079" s="314"/>
    </row>
    <row r="1080" spans="14:21" ht="12.75">
      <c r="N1080" s="314"/>
      <c r="O1080" s="314"/>
      <c r="Q1080" s="314"/>
      <c r="R1080" s="314"/>
      <c r="S1080" s="314"/>
      <c r="T1080" s="314"/>
      <c r="U1080" s="314"/>
    </row>
    <row r="1081" spans="14:21" ht="12.75">
      <c r="N1081" s="314"/>
      <c r="O1081" s="314"/>
      <c r="Q1081" s="314"/>
      <c r="R1081" s="314"/>
      <c r="S1081" s="314"/>
      <c r="T1081" s="314"/>
      <c r="U1081" s="314"/>
    </row>
    <row r="1082" spans="14:21" ht="12.75">
      <c r="N1082" s="314"/>
      <c r="O1082" s="314"/>
      <c r="Q1082" s="314"/>
      <c r="R1082" s="314"/>
      <c r="S1082" s="314"/>
      <c r="T1082" s="314"/>
      <c r="U1082" s="314"/>
    </row>
    <row r="1083" spans="14:21" ht="12.75">
      <c r="N1083" s="314"/>
      <c r="O1083" s="314"/>
      <c r="Q1083" s="314"/>
      <c r="R1083" s="314"/>
      <c r="S1083" s="314"/>
      <c r="T1083" s="314"/>
      <c r="U1083" s="314"/>
    </row>
    <row r="1084" spans="14:21" ht="12.75">
      <c r="N1084" s="314"/>
      <c r="O1084" s="314"/>
      <c r="Q1084" s="314"/>
      <c r="R1084" s="314"/>
      <c r="S1084" s="314"/>
      <c r="T1084" s="314"/>
      <c r="U1084" s="314"/>
    </row>
    <row r="1085" spans="14:21" ht="12.75">
      <c r="N1085" s="314"/>
      <c r="O1085" s="314"/>
      <c r="Q1085" s="314"/>
      <c r="R1085" s="314"/>
      <c r="S1085" s="314"/>
      <c r="T1085" s="314"/>
      <c r="U1085" s="314"/>
    </row>
    <row r="1086" spans="14:21" ht="12.75">
      <c r="N1086" s="314"/>
      <c r="O1086" s="314"/>
      <c r="Q1086" s="314"/>
      <c r="R1086" s="314"/>
      <c r="S1086" s="314"/>
      <c r="T1086" s="314"/>
      <c r="U1086" s="314"/>
    </row>
    <row r="1087" spans="14:21" ht="12.75">
      <c r="N1087" s="314"/>
      <c r="O1087" s="314"/>
      <c r="Q1087" s="314"/>
      <c r="R1087" s="314"/>
      <c r="S1087" s="314"/>
      <c r="T1087" s="314"/>
      <c r="U1087" s="314"/>
    </row>
    <row r="1088" spans="14:21" ht="12.75">
      <c r="N1088" s="314"/>
      <c r="O1088" s="314"/>
      <c r="Q1088" s="314"/>
      <c r="R1088" s="314"/>
      <c r="S1088" s="314"/>
      <c r="T1088" s="314"/>
      <c r="U1088" s="314"/>
    </row>
    <row r="1089" spans="14:21" ht="12.75">
      <c r="N1089" s="314"/>
      <c r="O1089" s="314"/>
      <c r="Q1089" s="314"/>
      <c r="R1089" s="314"/>
      <c r="S1089" s="314"/>
      <c r="T1089" s="314"/>
      <c r="U1089" s="314"/>
    </row>
    <row r="1090" spans="14:21" ht="12.75">
      <c r="N1090" s="314"/>
      <c r="O1090" s="314"/>
      <c r="Q1090" s="314"/>
      <c r="R1090" s="314"/>
      <c r="S1090" s="314"/>
      <c r="T1090" s="314"/>
      <c r="U1090" s="314"/>
    </row>
    <row r="1091" spans="14:21" ht="12.75">
      <c r="N1091" s="314"/>
      <c r="O1091" s="314"/>
      <c r="Q1091" s="314"/>
      <c r="R1091" s="314"/>
      <c r="S1091" s="314"/>
      <c r="T1091" s="314"/>
      <c r="U1091" s="314"/>
    </row>
    <row r="1092" spans="14:21" ht="12.75">
      <c r="N1092" s="314"/>
      <c r="O1092" s="314"/>
      <c r="Q1092" s="314"/>
      <c r="R1092" s="314"/>
      <c r="S1092" s="314"/>
      <c r="T1092" s="314"/>
      <c r="U1092" s="314"/>
    </row>
    <row r="1093" spans="14:21" ht="12.75">
      <c r="N1093" s="314"/>
      <c r="O1093" s="314"/>
      <c r="Q1093" s="314"/>
      <c r="R1093" s="314"/>
      <c r="S1093" s="314"/>
      <c r="T1093" s="314"/>
      <c r="U1093" s="314"/>
    </row>
    <row r="1094" spans="14:21" ht="12.75">
      <c r="N1094" s="314"/>
      <c r="O1094" s="314"/>
      <c r="Q1094" s="314"/>
      <c r="R1094" s="314"/>
      <c r="S1094" s="314"/>
      <c r="T1094" s="314"/>
      <c r="U1094" s="314"/>
    </row>
    <row r="1095" spans="14:21" ht="12.75">
      <c r="N1095" s="314"/>
      <c r="O1095" s="314"/>
      <c r="Q1095" s="314"/>
      <c r="R1095" s="314"/>
      <c r="S1095" s="314"/>
      <c r="T1095" s="314"/>
      <c r="U1095" s="314"/>
    </row>
    <row r="1096" spans="14:21" ht="12.75">
      <c r="N1096" s="314"/>
      <c r="O1096" s="314"/>
      <c r="Q1096" s="314"/>
      <c r="R1096" s="314"/>
      <c r="S1096" s="314"/>
      <c r="T1096" s="314"/>
      <c r="U1096" s="314"/>
    </row>
    <row r="1097" spans="14:21" ht="12.75">
      <c r="N1097" s="314"/>
      <c r="O1097" s="314"/>
      <c r="Q1097" s="314"/>
      <c r="R1097" s="314"/>
      <c r="S1097" s="314"/>
      <c r="T1097" s="314"/>
      <c r="U1097" s="314"/>
    </row>
    <row r="1098" spans="14:21" ht="12.75">
      <c r="N1098" s="314"/>
      <c r="O1098" s="314"/>
      <c r="Q1098" s="314"/>
      <c r="R1098" s="314"/>
      <c r="S1098" s="314"/>
      <c r="T1098" s="314"/>
      <c r="U1098" s="314"/>
    </row>
    <row r="1099" spans="14:21" ht="12.75">
      <c r="N1099" s="314"/>
      <c r="O1099" s="314"/>
      <c r="Q1099" s="314"/>
      <c r="R1099" s="314"/>
      <c r="S1099" s="314"/>
      <c r="T1099" s="314"/>
      <c r="U1099" s="314"/>
    </row>
    <row r="1100" spans="14:21" ht="12.75">
      <c r="N1100" s="314"/>
      <c r="O1100" s="314"/>
      <c r="Q1100" s="314"/>
      <c r="R1100" s="314"/>
      <c r="S1100" s="314"/>
      <c r="T1100" s="314"/>
      <c r="U1100" s="314"/>
    </row>
    <row r="1101" spans="14:21" ht="12.75">
      <c r="N1101" s="314"/>
      <c r="O1101" s="314"/>
      <c r="Q1101" s="314"/>
      <c r="R1101" s="314"/>
      <c r="S1101" s="314"/>
      <c r="T1101" s="314"/>
      <c r="U1101" s="314"/>
    </row>
    <row r="1102" spans="14:21" ht="12.75">
      <c r="N1102" s="314"/>
      <c r="O1102" s="314"/>
      <c r="Q1102" s="314"/>
      <c r="R1102" s="314"/>
      <c r="S1102" s="314"/>
      <c r="T1102" s="314"/>
      <c r="U1102" s="314"/>
    </row>
    <row r="1103" spans="14:21" ht="12.75">
      <c r="N1103" s="314"/>
      <c r="O1103" s="314"/>
      <c r="Q1103" s="314"/>
      <c r="R1103" s="314"/>
      <c r="S1103" s="314"/>
      <c r="T1103" s="314"/>
      <c r="U1103" s="314"/>
    </row>
    <row r="1104" spans="14:21" ht="12.75">
      <c r="N1104" s="314"/>
      <c r="O1104" s="314"/>
      <c r="Q1104" s="314"/>
      <c r="R1104" s="314"/>
      <c r="S1104" s="314"/>
      <c r="T1104" s="314"/>
      <c r="U1104" s="314"/>
    </row>
    <row r="1105" spans="14:21" ht="12.75">
      <c r="N1105" s="314"/>
      <c r="O1105" s="314"/>
      <c r="Q1105" s="314"/>
      <c r="R1105" s="314"/>
      <c r="S1105" s="314"/>
      <c r="T1105" s="314"/>
      <c r="U1105" s="314"/>
    </row>
    <row r="1106" spans="14:21" ht="12.75">
      <c r="N1106" s="314"/>
      <c r="O1106" s="314"/>
      <c r="Q1106" s="314"/>
      <c r="R1106" s="314"/>
      <c r="S1106" s="314"/>
      <c r="T1106" s="314"/>
      <c r="U1106" s="314"/>
    </row>
    <row r="1107" spans="14:21" ht="12.75">
      <c r="N1107" s="314"/>
      <c r="O1107" s="314"/>
      <c r="Q1107" s="314"/>
      <c r="R1107" s="314"/>
      <c r="S1107" s="314"/>
      <c r="T1107" s="314"/>
      <c r="U1107" s="314"/>
    </row>
    <row r="1108" spans="14:21" ht="12.75">
      <c r="N1108" s="314"/>
      <c r="O1108" s="314"/>
      <c r="Q1108" s="314"/>
      <c r="R1108" s="314"/>
      <c r="S1108" s="314"/>
      <c r="T1108" s="314"/>
      <c r="U1108" s="314"/>
    </row>
    <row r="1109" spans="14:21" ht="12.75">
      <c r="N1109" s="314"/>
      <c r="O1109" s="314"/>
      <c r="Q1109" s="314"/>
      <c r="R1109" s="314"/>
      <c r="S1109" s="314"/>
      <c r="T1109" s="314"/>
      <c r="U1109" s="314"/>
    </row>
    <row r="1110" spans="14:21" ht="12.75">
      <c r="N1110" s="314"/>
      <c r="O1110" s="314"/>
      <c r="Q1110" s="314"/>
      <c r="R1110" s="314"/>
      <c r="S1110" s="314"/>
      <c r="T1110" s="314"/>
      <c r="U1110" s="314"/>
    </row>
    <row r="1111" spans="14:21" ht="12.75">
      <c r="N1111" s="314"/>
      <c r="O1111" s="314"/>
      <c r="Q1111" s="314"/>
      <c r="R1111" s="314"/>
      <c r="S1111" s="314"/>
      <c r="T1111" s="314"/>
      <c r="U1111" s="314"/>
    </row>
    <row r="1112" spans="14:21" ht="12.75">
      <c r="N1112" s="314"/>
      <c r="O1112" s="314"/>
      <c r="Q1112" s="314"/>
      <c r="R1112" s="314"/>
      <c r="S1112" s="314"/>
      <c r="T1112" s="314"/>
      <c r="U1112" s="314"/>
    </row>
    <row r="1113" spans="14:21" ht="12.75">
      <c r="N1113" s="314"/>
      <c r="O1113" s="314"/>
      <c r="Q1113" s="314"/>
      <c r="R1113" s="314"/>
      <c r="S1113" s="314"/>
      <c r="T1113" s="314"/>
      <c r="U1113" s="314"/>
    </row>
    <row r="1114" spans="14:21" ht="12.75">
      <c r="N1114" s="314"/>
      <c r="O1114" s="314"/>
      <c r="Q1114" s="314"/>
      <c r="R1114" s="314"/>
      <c r="S1114" s="314"/>
      <c r="T1114" s="314"/>
      <c r="U1114" s="314"/>
    </row>
    <row r="1115" spans="14:21" ht="12.75">
      <c r="N1115" s="314"/>
      <c r="O1115" s="314"/>
      <c r="Q1115" s="314"/>
      <c r="R1115" s="314"/>
      <c r="S1115" s="314"/>
      <c r="T1115" s="314"/>
      <c r="U1115" s="314"/>
    </row>
    <row r="1116" spans="14:21" ht="12.75">
      <c r="N1116" s="314"/>
      <c r="O1116" s="314"/>
      <c r="Q1116" s="314"/>
      <c r="R1116" s="314"/>
      <c r="S1116" s="314"/>
      <c r="T1116" s="314"/>
      <c r="U1116" s="314"/>
    </row>
    <row r="1117" spans="14:21" ht="12.75">
      <c r="N1117" s="314"/>
      <c r="O1117" s="314"/>
      <c r="Q1117" s="314"/>
      <c r="R1117" s="314"/>
      <c r="S1117" s="314"/>
      <c r="T1117" s="314"/>
      <c r="U1117" s="314"/>
    </row>
    <row r="1118" spans="14:21" ht="12.75">
      <c r="N1118" s="314"/>
      <c r="O1118" s="314"/>
      <c r="Q1118" s="314"/>
      <c r="R1118" s="314"/>
      <c r="S1118" s="314"/>
      <c r="T1118" s="314"/>
      <c r="U1118" s="314"/>
    </row>
    <row r="1119" spans="14:21" ht="12.75">
      <c r="N1119" s="314"/>
      <c r="O1119" s="314"/>
      <c r="Q1119" s="314"/>
      <c r="R1119" s="314"/>
      <c r="S1119" s="314"/>
      <c r="T1119" s="314"/>
      <c r="U1119" s="314"/>
    </row>
    <row r="1120" spans="14:21" ht="12.75">
      <c r="N1120" s="314"/>
      <c r="O1120" s="314"/>
      <c r="Q1120" s="314"/>
      <c r="R1120" s="314"/>
      <c r="S1120" s="314"/>
      <c r="T1120" s="314"/>
      <c r="U1120" s="314"/>
    </row>
    <row r="1121" spans="14:21" ht="12.75">
      <c r="N1121" s="314"/>
      <c r="O1121" s="314"/>
      <c r="Q1121" s="314"/>
      <c r="R1121" s="314"/>
      <c r="S1121" s="314"/>
      <c r="T1121" s="314"/>
      <c r="U1121" s="314"/>
    </row>
    <row r="1122" spans="14:21" ht="12.75">
      <c r="N1122" s="314"/>
      <c r="O1122" s="314"/>
      <c r="Q1122" s="314"/>
      <c r="R1122" s="314"/>
      <c r="S1122" s="314"/>
      <c r="T1122" s="314"/>
      <c r="U1122" s="314"/>
    </row>
    <row r="1123" spans="14:21" ht="12.75">
      <c r="N1123" s="314"/>
      <c r="O1123" s="314"/>
      <c r="Q1123" s="314"/>
      <c r="R1123" s="314"/>
      <c r="S1123" s="314"/>
      <c r="T1123" s="314"/>
      <c r="U1123" s="314"/>
    </row>
    <row r="1124" spans="14:21" ht="12.75">
      <c r="N1124" s="314"/>
      <c r="O1124" s="314"/>
      <c r="Q1124" s="314"/>
      <c r="R1124" s="314"/>
      <c r="S1124" s="314"/>
      <c r="T1124" s="314"/>
      <c r="U1124" s="314"/>
    </row>
    <row r="1125" spans="14:21" ht="12.75">
      <c r="N1125" s="314"/>
      <c r="O1125" s="314"/>
      <c r="Q1125" s="314"/>
      <c r="R1125" s="314"/>
      <c r="S1125" s="314"/>
      <c r="T1125" s="314"/>
      <c r="U1125" s="314"/>
    </row>
    <row r="1126" spans="14:21" ht="12.75">
      <c r="N1126" s="314"/>
      <c r="O1126" s="314"/>
      <c r="Q1126" s="314"/>
      <c r="R1126" s="314"/>
      <c r="S1126" s="314"/>
      <c r="T1126" s="314"/>
      <c r="U1126" s="314"/>
    </row>
    <row r="1127" spans="14:21" ht="12.75">
      <c r="N1127" s="314"/>
      <c r="O1127" s="314"/>
      <c r="Q1127" s="314"/>
      <c r="R1127" s="314"/>
      <c r="S1127" s="314"/>
      <c r="T1127" s="314"/>
      <c r="U1127" s="314"/>
    </row>
    <row r="1128" spans="14:21" ht="12.75">
      <c r="N1128" s="314"/>
      <c r="O1128" s="314"/>
      <c r="Q1128" s="314"/>
      <c r="R1128" s="314"/>
      <c r="S1128" s="314"/>
      <c r="T1128" s="314"/>
      <c r="U1128" s="314"/>
    </row>
    <row r="1129" spans="14:21" ht="12.75">
      <c r="N1129" s="314"/>
      <c r="O1129" s="314"/>
      <c r="Q1129" s="314"/>
      <c r="R1129" s="314"/>
      <c r="S1129" s="314"/>
      <c r="T1129" s="314"/>
      <c r="U1129" s="314"/>
    </row>
    <row r="1130" spans="14:21" ht="12.75">
      <c r="N1130" s="314"/>
      <c r="O1130" s="314"/>
      <c r="Q1130" s="314"/>
      <c r="R1130" s="314"/>
      <c r="S1130" s="314"/>
      <c r="T1130" s="314"/>
      <c r="U1130" s="314"/>
    </row>
    <row r="1131" spans="14:21" ht="12.75">
      <c r="N1131" s="314"/>
      <c r="O1131" s="314"/>
      <c r="Q1131" s="314"/>
      <c r="R1131" s="314"/>
      <c r="S1131" s="314"/>
      <c r="T1131" s="314"/>
      <c r="U1131" s="314"/>
    </row>
    <row r="1132" spans="14:21" ht="12.75">
      <c r="N1132" s="314"/>
      <c r="O1132" s="314"/>
      <c r="Q1132" s="314"/>
      <c r="R1132" s="314"/>
      <c r="S1132" s="314"/>
      <c r="T1132" s="314"/>
      <c r="U1132" s="314"/>
    </row>
    <row r="1133" spans="14:21" ht="12.75">
      <c r="N1133" s="314"/>
      <c r="O1133" s="314"/>
      <c r="Q1133" s="314"/>
      <c r="R1133" s="314"/>
      <c r="S1133" s="314"/>
      <c r="T1133" s="314"/>
      <c r="U1133" s="314"/>
    </row>
    <row r="1134" spans="14:21" ht="12.75">
      <c r="N1134" s="314"/>
      <c r="O1134" s="314"/>
      <c r="Q1134" s="314"/>
      <c r="R1134" s="314"/>
      <c r="S1134" s="314"/>
      <c r="T1134" s="314"/>
      <c r="U1134" s="314"/>
    </row>
    <row r="1135" spans="14:21" ht="12.75">
      <c r="N1135" s="314"/>
      <c r="O1135" s="314"/>
      <c r="Q1135" s="314"/>
      <c r="R1135" s="314"/>
      <c r="S1135" s="314"/>
      <c r="T1135" s="314"/>
      <c r="U1135" s="314"/>
    </row>
    <row r="1136" spans="14:21" ht="12.75">
      <c r="N1136" s="314"/>
      <c r="O1136" s="314"/>
      <c r="Q1136" s="314"/>
      <c r="R1136" s="314"/>
      <c r="S1136" s="314"/>
      <c r="T1136" s="314"/>
      <c r="U1136" s="314"/>
    </row>
    <row r="1137" spans="14:21" ht="12.75">
      <c r="N1137" s="314"/>
      <c r="O1137" s="314"/>
      <c r="Q1137" s="314"/>
      <c r="R1137" s="314"/>
      <c r="S1137" s="314"/>
      <c r="T1137" s="314"/>
      <c r="U1137" s="314"/>
    </row>
    <row r="1138" spans="14:21" ht="12.75">
      <c r="N1138" s="314"/>
      <c r="O1138" s="314"/>
      <c r="Q1138" s="314"/>
      <c r="R1138" s="314"/>
      <c r="S1138" s="314"/>
      <c r="T1138" s="314"/>
      <c r="U1138" s="314"/>
    </row>
    <row r="1139" spans="14:21" ht="12.75">
      <c r="N1139" s="314"/>
      <c r="O1139" s="314"/>
      <c r="Q1139" s="314"/>
      <c r="R1139" s="314"/>
      <c r="S1139" s="314"/>
      <c r="T1139" s="314"/>
      <c r="U1139" s="314"/>
    </row>
    <row r="1140" spans="14:21" ht="12.75">
      <c r="N1140" s="314"/>
      <c r="O1140" s="314"/>
      <c r="Q1140" s="314"/>
      <c r="R1140" s="314"/>
      <c r="S1140" s="314"/>
      <c r="T1140" s="314"/>
      <c r="U1140" s="314"/>
    </row>
    <row r="1141" spans="14:21" ht="12.75">
      <c r="N1141" s="314"/>
      <c r="O1141" s="314"/>
      <c r="Q1141" s="314"/>
      <c r="R1141" s="314"/>
      <c r="S1141" s="314"/>
      <c r="T1141" s="314"/>
      <c r="U1141" s="314"/>
    </row>
    <row r="1142" spans="14:21" ht="12.75">
      <c r="N1142" s="314"/>
      <c r="O1142" s="314"/>
      <c r="Q1142" s="314"/>
      <c r="R1142" s="314"/>
      <c r="S1142" s="314"/>
      <c r="T1142" s="314"/>
      <c r="U1142" s="314"/>
    </row>
    <row r="1143" spans="14:21" ht="12.75">
      <c r="N1143" s="314"/>
      <c r="O1143" s="314"/>
      <c r="Q1143" s="314"/>
      <c r="R1143" s="314"/>
      <c r="S1143" s="314"/>
      <c r="T1143" s="314"/>
      <c r="U1143" s="314"/>
    </row>
    <row r="1144" spans="14:21" ht="12.75">
      <c r="N1144" s="314"/>
      <c r="O1144" s="314"/>
      <c r="Q1144" s="314"/>
      <c r="R1144" s="314"/>
      <c r="S1144" s="314"/>
      <c r="T1144" s="314"/>
      <c r="U1144" s="314"/>
    </row>
    <row r="1145" spans="14:21" ht="12.75">
      <c r="N1145" s="314"/>
      <c r="O1145" s="314"/>
      <c r="Q1145" s="314"/>
      <c r="R1145" s="314"/>
      <c r="S1145" s="314"/>
      <c r="T1145" s="314"/>
      <c r="U1145" s="314"/>
    </row>
    <row r="1146" spans="14:21" ht="12.75">
      <c r="N1146" s="314"/>
      <c r="O1146" s="314"/>
      <c r="Q1146" s="314"/>
      <c r="R1146" s="314"/>
      <c r="S1146" s="314"/>
      <c r="T1146" s="314"/>
      <c r="U1146" s="314"/>
    </row>
    <row r="1147" spans="14:21" ht="12.75">
      <c r="N1147" s="314"/>
      <c r="O1147" s="314"/>
      <c r="Q1147" s="314"/>
      <c r="R1147" s="314"/>
      <c r="S1147" s="314"/>
      <c r="T1147" s="314"/>
      <c r="U1147" s="314"/>
    </row>
    <row r="1148" spans="14:21" ht="12.75">
      <c r="N1148" s="314"/>
      <c r="O1148" s="314"/>
      <c r="Q1148" s="314"/>
      <c r="R1148" s="314"/>
      <c r="S1148" s="314"/>
      <c r="T1148" s="314"/>
      <c r="U1148" s="314"/>
    </row>
    <row r="1149" spans="14:21" ht="12.75">
      <c r="N1149" s="314"/>
      <c r="O1149" s="314"/>
      <c r="Q1149" s="314"/>
      <c r="R1149" s="314"/>
      <c r="S1149" s="314"/>
      <c r="T1149" s="314"/>
      <c r="U1149" s="314"/>
    </row>
    <row r="1150" spans="14:21" ht="12.75">
      <c r="N1150" s="314"/>
      <c r="O1150" s="314"/>
      <c r="Q1150" s="314"/>
      <c r="R1150" s="314"/>
      <c r="S1150" s="314"/>
      <c r="T1150" s="314"/>
      <c r="U1150" s="314"/>
    </row>
    <row r="1151" spans="14:21" ht="12.75">
      <c r="N1151" s="314"/>
      <c r="O1151" s="314"/>
      <c r="Q1151" s="314"/>
      <c r="R1151" s="314"/>
      <c r="S1151" s="314"/>
      <c r="T1151" s="314"/>
      <c r="U1151" s="314"/>
    </row>
    <row r="1152" spans="14:21" ht="12.75">
      <c r="N1152" s="314"/>
      <c r="O1152" s="314"/>
      <c r="Q1152" s="314"/>
      <c r="R1152" s="314"/>
      <c r="S1152" s="314"/>
      <c r="T1152" s="314"/>
      <c r="U1152" s="314"/>
    </row>
    <row r="1153" spans="14:21" ht="12.75">
      <c r="N1153" s="314"/>
      <c r="O1153" s="314"/>
      <c r="Q1153" s="314"/>
      <c r="R1153" s="314"/>
      <c r="S1153" s="314"/>
      <c r="T1153" s="314"/>
      <c r="U1153" s="314"/>
    </row>
    <row r="1154" spans="14:21" ht="12.75">
      <c r="N1154" s="314"/>
      <c r="O1154" s="314"/>
      <c r="Q1154" s="314"/>
      <c r="R1154" s="314"/>
      <c r="S1154" s="314"/>
      <c r="T1154" s="314"/>
      <c r="U1154" s="314"/>
    </row>
    <row r="1155" spans="14:21" ht="12.75">
      <c r="N1155" s="314"/>
      <c r="O1155" s="314"/>
      <c r="Q1155" s="314"/>
      <c r="R1155" s="314"/>
      <c r="S1155" s="314"/>
      <c r="T1155" s="314"/>
      <c r="U1155" s="314"/>
    </row>
    <row r="1156" spans="14:21" ht="12.75">
      <c r="N1156" s="314"/>
      <c r="O1156" s="314"/>
      <c r="Q1156" s="314"/>
      <c r="R1156" s="314"/>
      <c r="S1156" s="314"/>
      <c r="T1156" s="314"/>
      <c r="U1156" s="314"/>
    </row>
    <row r="1157" spans="14:21" ht="12.75">
      <c r="N1157" s="314"/>
      <c r="O1157" s="314"/>
      <c r="Q1157" s="314"/>
      <c r="R1157" s="314"/>
      <c r="S1157" s="314"/>
      <c r="T1157" s="314"/>
      <c r="U1157" s="314"/>
    </row>
    <row r="1158" spans="14:21" ht="12.75">
      <c r="N1158" s="314"/>
      <c r="O1158" s="314"/>
      <c r="Q1158" s="314"/>
      <c r="R1158" s="314"/>
      <c r="S1158" s="314"/>
      <c r="T1158" s="314"/>
      <c r="U1158" s="314"/>
    </row>
    <row r="1159" spans="14:21" ht="12.75">
      <c r="N1159" s="314"/>
      <c r="O1159" s="314"/>
      <c r="Q1159" s="314"/>
      <c r="R1159" s="314"/>
      <c r="S1159" s="314"/>
      <c r="T1159" s="314"/>
      <c r="U1159" s="314"/>
    </row>
    <row r="1160" spans="14:21" ht="12.75">
      <c r="N1160" s="314"/>
      <c r="O1160" s="314"/>
      <c r="Q1160" s="314"/>
      <c r="R1160" s="314"/>
      <c r="S1160" s="314"/>
      <c r="T1160" s="314"/>
      <c r="U1160" s="189"/>
    </row>
    <row r="1161" spans="14:21" ht="12.75">
      <c r="N1161" s="189"/>
      <c r="O1161" s="189"/>
      <c r="Q1161" s="189"/>
      <c r="R1161" s="189"/>
      <c r="S1161" s="189"/>
      <c r="T1161" s="189"/>
      <c r="U1161" s="189"/>
    </row>
    <row r="1162" spans="14:21" ht="12.75">
      <c r="N1162" s="189"/>
      <c r="O1162" s="189"/>
      <c r="Q1162" s="189"/>
      <c r="R1162" s="189"/>
      <c r="S1162" s="189"/>
      <c r="T1162" s="189"/>
      <c r="U1162" s="189"/>
    </row>
    <row r="1163" spans="14:21" ht="12.75">
      <c r="N1163" s="189"/>
      <c r="O1163" s="189"/>
      <c r="Q1163" s="189"/>
      <c r="R1163" s="189"/>
      <c r="S1163" s="189"/>
      <c r="T1163" s="189"/>
      <c r="U1163" s="189"/>
    </row>
    <row r="1164" spans="14:21" ht="12.75">
      <c r="N1164" s="189"/>
      <c r="O1164" s="189"/>
      <c r="Q1164" s="189"/>
      <c r="R1164" s="189"/>
      <c r="S1164" s="189"/>
      <c r="T1164" s="189"/>
      <c r="U1164" s="189"/>
    </row>
    <row r="1165" spans="14:21" ht="12.75">
      <c r="N1165" s="189"/>
      <c r="O1165" s="189"/>
      <c r="Q1165" s="189"/>
      <c r="R1165" s="189"/>
      <c r="S1165" s="189"/>
      <c r="T1165" s="189"/>
      <c r="U1165" s="189"/>
    </row>
    <row r="1166" spans="14:21" ht="12.75">
      <c r="N1166" s="189"/>
      <c r="O1166" s="189"/>
      <c r="Q1166" s="189"/>
      <c r="R1166" s="189"/>
      <c r="S1166" s="189"/>
      <c r="T1166" s="189"/>
      <c r="U1166" s="189"/>
    </row>
    <row r="1167" spans="14:21" ht="12.75">
      <c r="N1167" s="189"/>
      <c r="O1167" s="189"/>
      <c r="Q1167" s="189"/>
      <c r="R1167" s="189"/>
      <c r="S1167" s="189"/>
      <c r="T1167" s="189"/>
      <c r="U1167" s="189"/>
    </row>
    <row r="1168" spans="14:21" ht="12.75">
      <c r="N1168" s="189"/>
      <c r="O1168" s="189"/>
      <c r="Q1168" s="189"/>
      <c r="R1168" s="189"/>
      <c r="S1168" s="189"/>
      <c r="T1168" s="189"/>
      <c r="U1168" s="189"/>
    </row>
    <row r="1169" spans="14:21" ht="12.75">
      <c r="N1169" s="189"/>
      <c r="O1169" s="189"/>
      <c r="Q1169" s="189"/>
      <c r="R1169" s="189"/>
      <c r="S1169" s="189"/>
      <c r="T1169" s="189"/>
      <c r="U1169" s="189"/>
    </row>
    <row r="1170" spans="14:21" ht="12.75">
      <c r="N1170" s="189"/>
      <c r="O1170" s="189"/>
      <c r="Q1170" s="189"/>
      <c r="R1170" s="189"/>
      <c r="S1170" s="189"/>
      <c r="T1170" s="189"/>
      <c r="U1170" s="189"/>
    </row>
    <row r="1171" spans="14:21" ht="12.75">
      <c r="N1171" s="189"/>
      <c r="O1171" s="189"/>
      <c r="Q1171" s="189"/>
      <c r="R1171" s="189"/>
      <c r="S1171" s="189"/>
      <c r="T1171" s="189"/>
      <c r="U1171" s="189"/>
    </row>
    <row r="1172" spans="14:21" ht="12.75">
      <c r="N1172" s="189"/>
      <c r="O1172" s="189"/>
      <c r="Q1172" s="189"/>
      <c r="R1172" s="189"/>
      <c r="S1172" s="189"/>
      <c r="T1172" s="189"/>
      <c r="U1172" s="189"/>
    </row>
    <row r="1173" spans="14:21" ht="12.75">
      <c r="N1173" s="189"/>
      <c r="O1173" s="189"/>
      <c r="Q1173" s="189"/>
      <c r="R1173" s="189"/>
      <c r="S1173" s="189"/>
      <c r="T1173" s="189"/>
      <c r="U1173" s="189"/>
    </row>
    <row r="1174" spans="14:21" ht="12.75">
      <c r="N1174" s="189"/>
      <c r="O1174" s="189"/>
      <c r="Q1174" s="189"/>
      <c r="R1174" s="189"/>
      <c r="S1174" s="189"/>
      <c r="T1174" s="189"/>
      <c r="U1174" s="189"/>
    </row>
    <row r="1175" spans="14:21" ht="12.75">
      <c r="N1175" s="189"/>
      <c r="O1175" s="189"/>
      <c r="Q1175" s="189"/>
      <c r="R1175" s="189"/>
      <c r="S1175" s="189"/>
      <c r="T1175" s="189"/>
      <c r="U1175" s="189"/>
    </row>
    <row r="1176" spans="14:21" ht="12.75">
      <c r="N1176" s="189"/>
      <c r="O1176" s="189"/>
      <c r="Q1176" s="189"/>
      <c r="R1176" s="189"/>
      <c r="S1176" s="189"/>
      <c r="T1176" s="189"/>
      <c r="U1176" s="189"/>
    </row>
    <row r="1177" spans="14:21" ht="12.75">
      <c r="N1177" s="189"/>
      <c r="O1177" s="189"/>
      <c r="Q1177" s="189"/>
      <c r="R1177" s="189"/>
      <c r="S1177" s="189"/>
      <c r="T1177" s="189"/>
      <c r="U1177" s="189"/>
    </row>
    <row r="1178" spans="14:21" ht="12.75">
      <c r="N1178" s="189"/>
      <c r="O1178" s="189"/>
      <c r="Q1178" s="189"/>
      <c r="R1178" s="189"/>
      <c r="S1178" s="189"/>
      <c r="T1178" s="189"/>
      <c r="U1178" s="189"/>
    </row>
    <row r="1179" spans="14:21" ht="12.75">
      <c r="N1179" s="189"/>
      <c r="O1179" s="189"/>
      <c r="Q1179" s="189"/>
      <c r="R1179" s="189"/>
      <c r="S1179" s="189"/>
      <c r="T1179" s="189"/>
      <c r="U1179" s="189"/>
    </row>
    <row r="1180" spans="14:21" ht="12.75">
      <c r="N1180" s="189"/>
      <c r="O1180" s="189"/>
      <c r="Q1180" s="189"/>
      <c r="R1180" s="189"/>
      <c r="S1180" s="189"/>
      <c r="T1180" s="189"/>
      <c r="U1180" s="189"/>
    </row>
    <row r="1181" spans="14:21" ht="12.75">
      <c r="N1181" s="189"/>
      <c r="O1181" s="189"/>
      <c r="Q1181" s="189"/>
      <c r="R1181" s="189"/>
      <c r="S1181" s="189"/>
      <c r="T1181" s="189"/>
      <c r="U1181" s="189"/>
    </row>
    <row r="1182" spans="14:21" ht="12.75">
      <c r="N1182" s="189"/>
      <c r="O1182" s="189"/>
      <c r="Q1182" s="189"/>
      <c r="R1182" s="189"/>
      <c r="S1182" s="189"/>
      <c r="T1182" s="189"/>
      <c r="U1182" s="189"/>
    </row>
    <row r="1183" spans="14:21" ht="12.75">
      <c r="N1183" s="189"/>
      <c r="O1183" s="189"/>
      <c r="Q1183" s="189"/>
      <c r="R1183" s="189"/>
      <c r="S1183" s="189"/>
      <c r="T1183" s="189"/>
      <c r="U1183" s="189"/>
    </row>
    <row r="1184" spans="14:21" ht="12.75">
      <c r="N1184" s="189"/>
      <c r="O1184" s="189"/>
      <c r="Q1184" s="189"/>
      <c r="R1184" s="189"/>
      <c r="S1184" s="189"/>
      <c r="T1184" s="189"/>
      <c r="U1184" s="189"/>
    </row>
    <row r="1185" spans="14:21" ht="12.75">
      <c r="N1185" s="189"/>
      <c r="O1185" s="189"/>
      <c r="Q1185" s="189"/>
      <c r="R1185" s="189"/>
      <c r="S1185" s="189"/>
      <c r="T1185" s="189"/>
      <c r="U1185" s="189"/>
    </row>
    <row r="1186" spans="14:21" ht="12.75">
      <c r="N1186" s="189"/>
      <c r="O1186" s="189"/>
      <c r="Q1186" s="189"/>
      <c r="R1186" s="189"/>
      <c r="S1186" s="189"/>
      <c r="T1186" s="189"/>
      <c r="U1186" s="189"/>
    </row>
    <row r="1187" spans="14:21" ht="12.75">
      <c r="N1187" s="189"/>
      <c r="O1187" s="189"/>
      <c r="Q1187" s="189"/>
      <c r="R1187" s="189"/>
      <c r="S1187" s="189"/>
      <c r="T1187" s="189"/>
      <c r="U1187" s="189"/>
    </row>
    <row r="1188" spans="14:21" ht="12.75">
      <c r="N1188" s="189"/>
      <c r="O1188" s="189"/>
      <c r="Q1188" s="189"/>
      <c r="R1188" s="189"/>
      <c r="S1188" s="189"/>
      <c r="T1188" s="189"/>
      <c r="U1188" s="189"/>
    </row>
    <row r="1189" spans="14:21" ht="12.75">
      <c r="N1189" s="189"/>
      <c r="O1189" s="189"/>
      <c r="Q1189" s="189"/>
      <c r="R1189" s="189"/>
      <c r="S1189" s="189"/>
      <c r="T1189" s="189"/>
      <c r="U1189" s="189"/>
    </row>
    <row r="1190" spans="14:21" ht="12.75">
      <c r="N1190" s="189"/>
      <c r="O1190" s="189"/>
      <c r="Q1190" s="189"/>
      <c r="R1190" s="189"/>
      <c r="S1190" s="189"/>
      <c r="T1190" s="189"/>
      <c r="U1190" s="189"/>
    </row>
    <row r="1191" spans="14:21" ht="12.75">
      <c r="N1191" s="189"/>
      <c r="O1191" s="189"/>
      <c r="Q1191" s="189"/>
      <c r="R1191" s="189"/>
      <c r="S1191" s="189"/>
      <c r="T1191" s="189"/>
      <c r="U1191" s="189"/>
    </row>
    <row r="1192" spans="14:21" ht="12.75">
      <c r="N1192" s="189"/>
      <c r="O1192" s="189"/>
      <c r="Q1192" s="189"/>
      <c r="R1192" s="189"/>
      <c r="S1192" s="189"/>
      <c r="T1192" s="189"/>
      <c r="U1192" s="189"/>
    </row>
    <row r="1193" spans="14:21" ht="12.75">
      <c r="N1193" s="189"/>
      <c r="O1193" s="189"/>
      <c r="Q1193" s="189"/>
      <c r="R1193" s="189"/>
      <c r="S1193" s="189"/>
      <c r="T1193" s="189"/>
      <c r="U1193" s="189"/>
    </row>
    <row r="1194" spans="14:21" ht="12.75">
      <c r="N1194" s="189"/>
      <c r="O1194" s="189"/>
      <c r="Q1194" s="189"/>
      <c r="R1194" s="189"/>
      <c r="S1194" s="189"/>
      <c r="T1194" s="189"/>
      <c r="U1194" s="189"/>
    </row>
    <row r="1195" spans="14:21" ht="12.75">
      <c r="N1195" s="189"/>
      <c r="O1195" s="189"/>
      <c r="Q1195" s="189"/>
      <c r="R1195" s="189"/>
      <c r="S1195" s="189"/>
      <c r="T1195" s="189"/>
      <c r="U1195" s="189"/>
    </row>
    <row r="1196" spans="14:21" ht="12.75">
      <c r="N1196" s="189"/>
      <c r="O1196" s="189"/>
      <c r="Q1196" s="189"/>
      <c r="R1196" s="189"/>
      <c r="S1196" s="189"/>
      <c r="T1196" s="189"/>
      <c r="U1196" s="189"/>
    </row>
    <row r="1197" spans="14:21" ht="12.75">
      <c r="N1197" s="189"/>
      <c r="O1197" s="189"/>
      <c r="Q1197" s="189"/>
      <c r="R1197" s="189"/>
      <c r="S1197" s="189"/>
      <c r="T1197" s="189"/>
      <c r="U1197" s="189"/>
    </row>
    <row r="1198" spans="14:21" ht="12.75">
      <c r="N1198" s="189"/>
      <c r="O1198" s="189"/>
      <c r="Q1198" s="189"/>
      <c r="R1198" s="189"/>
      <c r="S1198" s="189"/>
      <c r="T1198" s="189"/>
      <c r="U1198" s="189"/>
    </row>
    <row r="1199" spans="14:21" ht="12.75">
      <c r="N1199" s="189"/>
      <c r="O1199" s="189"/>
      <c r="Q1199" s="189"/>
      <c r="R1199" s="189"/>
      <c r="S1199" s="189"/>
      <c r="T1199" s="189"/>
      <c r="U1199" s="189"/>
    </row>
    <row r="1200" spans="14:21" ht="12.75">
      <c r="N1200" s="189"/>
      <c r="O1200" s="189"/>
      <c r="Q1200" s="189"/>
      <c r="R1200" s="189"/>
      <c r="S1200" s="189"/>
      <c r="T1200" s="189"/>
      <c r="U1200" s="189"/>
    </row>
    <row r="1201" spans="14:21" ht="12.75">
      <c r="N1201" s="189"/>
      <c r="O1201" s="189"/>
      <c r="Q1201" s="189"/>
      <c r="R1201" s="189"/>
      <c r="S1201" s="189"/>
      <c r="T1201" s="189"/>
      <c r="U1201" s="189"/>
    </row>
    <row r="1202" spans="14:21" ht="12.75">
      <c r="N1202" s="189"/>
      <c r="O1202" s="189"/>
      <c r="Q1202" s="189"/>
      <c r="R1202" s="189"/>
      <c r="S1202" s="189"/>
      <c r="T1202" s="189"/>
      <c r="U1202" s="189"/>
    </row>
    <row r="1203" spans="14:21" ht="12.75">
      <c r="N1203" s="189"/>
      <c r="O1203" s="189"/>
      <c r="Q1203" s="189"/>
      <c r="R1203" s="189"/>
      <c r="S1203" s="189"/>
      <c r="T1203" s="189"/>
      <c r="U1203" s="189"/>
    </row>
    <row r="1204" spans="14:21" ht="12.75">
      <c r="N1204" s="189"/>
      <c r="O1204" s="189"/>
      <c r="Q1204" s="189"/>
      <c r="R1204" s="189"/>
      <c r="S1204" s="189"/>
      <c r="T1204" s="189"/>
      <c r="U1204" s="189"/>
    </row>
    <row r="1205" spans="14:21" ht="12.75">
      <c r="N1205" s="189"/>
      <c r="O1205" s="189"/>
      <c r="Q1205" s="189"/>
      <c r="R1205" s="189"/>
      <c r="S1205" s="189"/>
      <c r="T1205" s="189"/>
      <c r="U1205" s="189"/>
    </row>
    <row r="1206" spans="14:21" ht="12.75">
      <c r="N1206" s="189"/>
      <c r="O1206" s="189"/>
      <c r="Q1206" s="189"/>
      <c r="R1206" s="189"/>
      <c r="S1206" s="189"/>
      <c r="T1206" s="189"/>
      <c r="U1206" s="189"/>
    </row>
    <row r="1207" spans="14:21" ht="12.75">
      <c r="N1207" s="189"/>
      <c r="O1207" s="189"/>
      <c r="Q1207" s="189"/>
      <c r="R1207" s="189"/>
      <c r="S1207" s="189"/>
      <c r="T1207" s="189"/>
      <c r="U1207" s="189"/>
    </row>
    <row r="1208" spans="14:21" ht="12.75">
      <c r="N1208" s="189"/>
      <c r="O1208" s="189"/>
      <c r="Q1208" s="189"/>
      <c r="R1208" s="189"/>
      <c r="S1208" s="189"/>
      <c r="T1208" s="189"/>
      <c r="U1208" s="189"/>
    </row>
    <row r="1209" spans="14:21" ht="12.75">
      <c r="N1209" s="189"/>
      <c r="O1209" s="189"/>
      <c r="Q1209" s="189"/>
      <c r="R1209" s="189"/>
      <c r="S1209" s="189"/>
      <c r="T1209" s="189"/>
      <c r="U1209" s="189"/>
    </row>
    <row r="1210" spans="14:21" ht="12.75">
      <c r="N1210" s="189"/>
      <c r="O1210" s="189"/>
      <c r="Q1210" s="189"/>
      <c r="R1210" s="189"/>
      <c r="S1210" s="189"/>
      <c r="T1210" s="189"/>
      <c r="U1210" s="189"/>
    </row>
    <row r="1211" spans="14:21" ht="12.75">
      <c r="N1211" s="189"/>
      <c r="O1211" s="189"/>
      <c r="Q1211" s="189"/>
      <c r="R1211" s="189"/>
      <c r="S1211" s="189"/>
      <c r="T1211" s="189"/>
      <c r="U1211" s="189"/>
    </row>
    <row r="1212" spans="14:21" ht="12.75">
      <c r="N1212" s="189"/>
      <c r="O1212" s="189"/>
      <c r="Q1212" s="189"/>
      <c r="R1212" s="189"/>
      <c r="S1212" s="189"/>
      <c r="T1212" s="189"/>
      <c r="U1212" s="189"/>
    </row>
    <row r="1213" spans="14:21" ht="12.75">
      <c r="N1213" s="189"/>
      <c r="O1213" s="189"/>
      <c r="Q1213" s="189"/>
      <c r="R1213" s="189"/>
      <c r="S1213" s="189"/>
      <c r="T1213" s="189"/>
      <c r="U1213" s="189"/>
    </row>
    <row r="1214" spans="14:21" ht="12.75">
      <c r="N1214" s="189"/>
      <c r="O1214" s="189"/>
      <c r="Q1214" s="189"/>
      <c r="R1214" s="189"/>
      <c r="S1214" s="189"/>
      <c r="T1214" s="189"/>
      <c r="U1214" s="189"/>
    </row>
    <row r="1215" spans="14:21" ht="12.75">
      <c r="N1215" s="189"/>
      <c r="O1215" s="189"/>
      <c r="Q1215" s="189"/>
      <c r="R1215" s="189"/>
      <c r="S1215" s="189"/>
      <c r="T1215" s="189"/>
      <c r="U1215" s="189"/>
    </row>
    <row r="1216" spans="14:21" ht="12.75">
      <c r="N1216" s="189"/>
      <c r="O1216" s="189"/>
      <c r="Q1216" s="189"/>
      <c r="R1216" s="189"/>
      <c r="S1216" s="189"/>
      <c r="T1216" s="189"/>
      <c r="U1216" s="189"/>
    </row>
    <row r="1217" spans="14:21" ht="12.75">
      <c r="N1217" s="189"/>
      <c r="O1217" s="189"/>
      <c r="Q1217" s="189"/>
      <c r="R1217" s="189"/>
      <c r="S1217" s="189"/>
      <c r="T1217" s="189"/>
      <c r="U1217" s="189"/>
    </row>
    <row r="1218" spans="14:21" ht="12.75">
      <c r="N1218" s="189"/>
      <c r="O1218" s="189"/>
      <c r="Q1218" s="189"/>
      <c r="R1218" s="189"/>
      <c r="S1218" s="189"/>
      <c r="T1218" s="189"/>
      <c r="U1218" s="189"/>
    </row>
    <row r="1219" spans="14:21" ht="12.75">
      <c r="N1219" s="189"/>
      <c r="O1219" s="189"/>
      <c r="Q1219" s="189"/>
      <c r="R1219" s="189"/>
      <c r="S1219" s="189"/>
      <c r="T1219" s="189"/>
      <c r="U1219" s="189"/>
    </row>
    <row r="1220" spans="14:21" ht="12.75">
      <c r="N1220" s="189"/>
      <c r="O1220" s="189"/>
      <c r="Q1220" s="189"/>
      <c r="R1220" s="189"/>
      <c r="S1220" s="189"/>
      <c r="T1220" s="189"/>
      <c r="U1220" s="189"/>
    </row>
    <row r="1221" spans="14:21" ht="12.75">
      <c r="N1221" s="189"/>
      <c r="O1221" s="189"/>
      <c r="Q1221" s="189"/>
      <c r="R1221" s="189"/>
      <c r="S1221" s="189"/>
      <c r="T1221" s="189"/>
      <c r="U1221" s="189"/>
    </row>
    <row r="1222" spans="14:21" ht="12.75">
      <c r="N1222" s="189"/>
      <c r="O1222" s="189"/>
      <c r="Q1222" s="189"/>
      <c r="R1222" s="189"/>
      <c r="S1222" s="189"/>
      <c r="T1222" s="189"/>
      <c r="U1222" s="189"/>
    </row>
    <row r="1223" spans="14:21" ht="12.75">
      <c r="N1223" s="189"/>
      <c r="O1223" s="189"/>
      <c r="Q1223" s="189"/>
      <c r="R1223" s="189"/>
      <c r="S1223" s="189"/>
      <c r="T1223" s="189"/>
      <c r="U1223" s="189"/>
    </row>
    <row r="1224" spans="14:21" ht="12.75">
      <c r="N1224" s="189"/>
      <c r="O1224" s="189"/>
      <c r="Q1224" s="189"/>
      <c r="R1224" s="189"/>
      <c r="S1224" s="189"/>
      <c r="T1224" s="189"/>
      <c r="U1224" s="189"/>
    </row>
    <row r="1225" spans="14:21" ht="12.75">
      <c r="N1225" s="189"/>
      <c r="O1225" s="189"/>
      <c r="Q1225" s="189"/>
      <c r="R1225" s="189"/>
      <c r="S1225" s="189"/>
      <c r="T1225" s="189"/>
      <c r="U1225" s="189"/>
    </row>
    <row r="1226" spans="14:21" ht="12.75">
      <c r="N1226" s="189"/>
      <c r="O1226" s="189"/>
      <c r="Q1226" s="189"/>
      <c r="R1226" s="189"/>
      <c r="S1226" s="189"/>
      <c r="T1226" s="189"/>
      <c r="U1226" s="189"/>
    </row>
    <row r="1227" spans="14:21" ht="12.75">
      <c r="N1227" s="189"/>
      <c r="O1227" s="189"/>
      <c r="Q1227" s="189"/>
      <c r="R1227" s="189"/>
      <c r="S1227" s="189"/>
      <c r="T1227" s="189"/>
      <c r="U1227" s="189"/>
    </row>
    <row r="1228" spans="14:21" ht="12.75">
      <c r="N1228" s="189"/>
      <c r="O1228" s="189"/>
      <c r="Q1228" s="189"/>
      <c r="R1228" s="189"/>
      <c r="S1228" s="189"/>
      <c r="T1228" s="189"/>
      <c r="U1228" s="189"/>
    </row>
    <row r="1229" spans="14:21" ht="12.75">
      <c r="N1229" s="189"/>
      <c r="O1229" s="189"/>
      <c r="Q1229" s="189"/>
      <c r="R1229" s="189"/>
      <c r="S1229" s="189"/>
      <c r="T1229" s="189"/>
      <c r="U1229" s="189"/>
    </row>
    <row r="1230" spans="14:21" ht="12.75">
      <c r="N1230" s="189"/>
      <c r="O1230" s="189"/>
      <c r="Q1230" s="189"/>
      <c r="R1230" s="189"/>
      <c r="S1230" s="189"/>
      <c r="T1230" s="189"/>
      <c r="U1230" s="189"/>
    </row>
    <row r="1231" spans="14:21" ht="12.75">
      <c r="N1231" s="189"/>
      <c r="O1231" s="189"/>
      <c r="Q1231" s="189"/>
      <c r="R1231" s="189"/>
      <c r="S1231" s="189"/>
      <c r="T1231" s="189"/>
      <c r="U1231" s="189"/>
    </row>
    <row r="1232" spans="14:21" ht="12.75">
      <c r="N1232" s="189"/>
      <c r="O1232" s="189"/>
      <c r="Q1232" s="189"/>
      <c r="R1232" s="189"/>
      <c r="S1232" s="189"/>
      <c r="T1232" s="189"/>
      <c r="U1232" s="189"/>
    </row>
    <row r="1233" spans="14:21" ht="12.75">
      <c r="N1233" s="189"/>
      <c r="O1233" s="189"/>
      <c r="Q1233" s="189"/>
      <c r="R1233" s="189"/>
      <c r="S1233" s="189"/>
      <c r="T1233" s="189"/>
      <c r="U1233" s="189"/>
    </row>
    <row r="1234" spans="14:21" ht="12.75">
      <c r="N1234" s="189"/>
      <c r="O1234" s="189"/>
      <c r="Q1234" s="189"/>
      <c r="R1234" s="189"/>
      <c r="S1234" s="189"/>
      <c r="T1234" s="189"/>
      <c r="U1234" s="189"/>
    </row>
    <row r="1235" spans="14:21" ht="12.75">
      <c r="N1235" s="189"/>
      <c r="O1235" s="189"/>
      <c r="Q1235" s="189"/>
      <c r="R1235" s="189"/>
      <c r="S1235" s="189"/>
      <c r="T1235" s="189"/>
      <c r="U1235" s="189"/>
    </row>
    <row r="1236" spans="14:21" ht="12.75">
      <c r="N1236" s="189"/>
      <c r="O1236" s="189"/>
      <c r="Q1236" s="189"/>
      <c r="R1236" s="189"/>
      <c r="S1236" s="189"/>
      <c r="T1236" s="189"/>
      <c r="U1236" s="189"/>
    </row>
    <row r="1237" spans="14:21" ht="12.75">
      <c r="N1237" s="189"/>
      <c r="O1237" s="189"/>
      <c r="Q1237" s="189"/>
      <c r="R1237" s="189"/>
      <c r="S1237" s="189"/>
      <c r="T1237" s="189"/>
      <c r="U1237" s="189"/>
    </row>
    <row r="1238" spans="14:21" ht="12.75">
      <c r="N1238" s="189"/>
      <c r="O1238" s="189"/>
      <c r="Q1238" s="189"/>
      <c r="R1238" s="189"/>
      <c r="S1238" s="189"/>
      <c r="T1238" s="189"/>
      <c r="U1238" s="189"/>
    </row>
    <row r="1239" spans="14:21" ht="12.75">
      <c r="N1239" s="189"/>
      <c r="O1239" s="189"/>
      <c r="Q1239" s="189"/>
      <c r="R1239" s="189"/>
      <c r="S1239" s="189"/>
      <c r="T1239" s="189"/>
      <c r="U1239" s="189"/>
    </row>
    <row r="1240" spans="14:21" ht="12.75">
      <c r="N1240" s="189"/>
      <c r="O1240" s="189"/>
      <c r="Q1240" s="189"/>
      <c r="R1240" s="189"/>
      <c r="S1240" s="189"/>
      <c r="T1240" s="189"/>
      <c r="U1240" s="189"/>
    </row>
    <row r="1241" spans="14:21" ht="12.75">
      <c r="N1241" s="189"/>
      <c r="O1241" s="189"/>
      <c r="Q1241" s="189"/>
      <c r="R1241" s="189"/>
      <c r="S1241" s="189"/>
      <c r="T1241" s="189"/>
      <c r="U1241" s="189"/>
    </row>
    <row r="1242" spans="14:21" ht="12.75">
      <c r="N1242" s="189"/>
      <c r="O1242" s="189"/>
      <c r="Q1242" s="189"/>
      <c r="R1242" s="189"/>
      <c r="S1242" s="189"/>
      <c r="T1242" s="189"/>
      <c r="U1242" s="189"/>
    </row>
    <row r="1243" spans="14:21" ht="12.75">
      <c r="N1243" s="189"/>
      <c r="O1243" s="189"/>
      <c r="Q1243" s="189"/>
      <c r="R1243" s="189"/>
      <c r="S1243" s="189"/>
      <c r="T1243" s="189"/>
      <c r="U1243" s="189"/>
    </row>
    <row r="1244" spans="14:21" ht="12.75">
      <c r="N1244" s="189"/>
      <c r="O1244" s="189"/>
      <c r="Q1244" s="189"/>
      <c r="R1244" s="189"/>
      <c r="S1244" s="189"/>
      <c r="T1244" s="189"/>
      <c r="U1244" s="189"/>
    </row>
    <row r="1245" spans="14:21" ht="12.75">
      <c r="N1245" s="189"/>
      <c r="O1245" s="189"/>
      <c r="Q1245" s="189"/>
      <c r="R1245" s="189"/>
      <c r="S1245" s="189"/>
      <c r="T1245" s="189"/>
      <c r="U1245" s="189"/>
    </row>
    <row r="1246" spans="14:21" ht="12.75">
      <c r="N1246" s="189"/>
      <c r="O1246" s="189"/>
      <c r="Q1246" s="189"/>
      <c r="R1246" s="189"/>
      <c r="S1246" s="189"/>
      <c r="T1246" s="189"/>
      <c r="U1246" s="189"/>
    </row>
    <row r="1247" spans="14:21" ht="12.75">
      <c r="N1247" s="189"/>
      <c r="O1247" s="189"/>
      <c r="Q1247" s="189"/>
      <c r="R1247" s="189"/>
      <c r="S1247" s="189"/>
      <c r="T1247" s="189"/>
      <c r="U1247" s="189"/>
    </row>
    <row r="1248" spans="14:21" ht="12.75">
      <c r="N1248" s="189"/>
      <c r="O1248" s="189"/>
      <c r="Q1248" s="189"/>
      <c r="R1248" s="189"/>
      <c r="S1248" s="189"/>
      <c r="T1248" s="189"/>
      <c r="U1248" s="189"/>
    </row>
    <row r="1249" spans="14:21" ht="12.75">
      <c r="N1249" s="189"/>
      <c r="O1249" s="189"/>
      <c r="Q1249" s="189"/>
      <c r="R1249" s="189"/>
      <c r="S1249" s="189"/>
      <c r="T1249" s="189"/>
      <c r="U1249" s="189"/>
    </row>
    <row r="1250" spans="14:21" ht="12.75">
      <c r="N1250" s="189"/>
      <c r="O1250" s="189"/>
      <c r="Q1250" s="189"/>
      <c r="R1250" s="189"/>
      <c r="S1250" s="189"/>
      <c r="T1250" s="189"/>
      <c r="U1250" s="189"/>
    </row>
    <row r="1251" spans="14:21" ht="12.75">
      <c r="N1251" s="189"/>
      <c r="O1251" s="189"/>
      <c r="Q1251" s="189"/>
      <c r="R1251" s="189"/>
      <c r="S1251" s="189"/>
      <c r="T1251" s="189"/>
      <c r="U1251" s="189"/>
    </row>
    <row r="1252" spans="14:21" ht="12.75">
      <c r="N1252" s="189"/>
      <c r="O1252" s="189"/>
      <c r="Q1252" s="189"/>
      <c r="R1252" s="189"/>
      <c r="S1252" s="189"/>
      <c r="T1252" s="189"/>
      <c r="U1252" s="189"/>
    </row>
    <row r="1253" spans="14:21" ht="12.75">
      <c r="N1253" s="189"/>
      <c r="O1253" s="189"/>
      <c r="Q1253" s="189"/>
      <c r="R1253" s="189"/>
      <c r="S1253" s="189"/>
      <c r="T1253" s="189"/>
      <c r="U1253" s="189"/>
    </row>
    <row r="1254" spans="14:21" ht="12.75">
      <c r="N1254" s="189"/>
      <c r="O1254" s="189"/>
      <c r="Q1254" s="189"/>
      <c r="R1254" s="189"/>
      <c r="S1254" s="189"/>
      <c r="T1254" s="189"/>
      <c r="U1254" s="189"/>
    </row>
    <row r="1255" spans="14:21" ht="12.75">
      <c r="N1255" s="189"/>
      <c r="O1255" s="189"/>
      <c r="Q1255" s="189"/>
      <c r="R1255" s="189"/>
      <c r="S1255" s="189"/>
      <c r="T1255" s="189"/>
      <c r="U1255" s="189"/>
    </row>
    <row r="1256" spans="14:21" ht="12.75">
      <c r="N1256" s="189"/>
      <c r="O1256" s="189"/>
      <c r="Q1256" s="189"/>
      <c r="R1256" s="189"/>
      <c r="S1256" s="189"/>
      <c r="T1256" s="189"/>
      <c r="U1256" s="189"/>
    </row>
    <row r="1257" spans="14:21" ht="12.75">
      <c r="N1257" s="189"/>
      <c r="O1257" s="189"/>
      <c r="Q1257" s="189"/>
      <c r="R1257" s="189"/>
      <c r="S1257" s="189"/>
      <c r="T1257" s="189"/>
      <c r="U1257" s="189"/>
    </row>
    <row r="1258" spans="14:21" ht="12.75">
      <c r="N1258" s="189"/>
      <c r="O1258" s="189"/>
      <c r="Q1258" s="189"/>
      <c r="R1258" s="189"/>
      <c r="S1258" s="189"/>
      <c r="T1258" s="189"/>
      <c r="U1258" s="189"/>
    </row>
    <row r="1259" spans="14:21" ht="12.75">
      <c r="N1259" s="189"/>
      <c r="O1259" s="189"/>
      <c r="Q1259" s="189"/>
      <c r="R1259" s="189"/>
      <c r="S1259" s="189"/>
      <c r="T1259" s="189"/>
      <c r="U1259" s="189"/>
    </row>
    <row r="1260" spans="14:21" ht="12.75">
      <c r="N1260" s="189"/>
      <c r="O1260" s="189"/>
      <c r="Q1260" s="189"/>
      <c r="R1260" s="189"/>
      <c r="S1260" s="189"/>
      <c r="T1260" s="189"/>
      <c r="U1260" s="189"/>
    </row>
    <row r="1261" spans="14:21" ht="12.75">
      <c r="N1261" s="189"/>
      <c r="O1261" s="189"/>
      <c r="Q1261" s="189"/>
      <c r="R1261" s="189"/>
      <c r="S1261" s="189"/>
      <c r="T1261" s="189"/>
      <c r="U1261" s="189"/>
    </row>
    <row r="1262" spans="14:21" ht="12.75">
      <c r="N1262" s="189"/>
      <c r="O1262" s="189"/>
      <c r="Q1262" s="189"/>
      <c r="R1262" s="189"/>
      <c r="S1262" s="189"/>
      <c r="T1262" s="189"/>
      <c r="U1262" s="189"/>
    </row>
    <row r="1263" spans="14:21" ht="12.75">
      <c r="N1263" s="189"/>
      <c r="O1263" s="189"/>
      <c r="Q1263" s="189"/>
      <c r="R1263" s="189"/>
      <c r="S1263" s="189"/>
      <c r="T1263" s="189"/>
      <c r="U1263" s="189"/>
    </row>
    <row r="1264" spans="14:21" ht="12.75">
      <c r="N1264" s="189"/>
      <c r="O1264" s="189"/>
      <c r="Q1264" s="189"/>
      <c r="R1264" s="189"/>
      <c r="S1264" s="189"/>
      <c r="T1264" s="189"/>
      <c r="U1264" s="189"/>
    </row>
    <row r="1265" spans="14:21" ht="12.75">
      <c r="N1265" s="189"/>
      <c r="O1265" s="189"/>
      <c r="Q1265" s="189"/>
      <c r="R1265" s="189"/>
      <c r="S1265" s="189"/>
      <c r="T1265" s="189"/>
      <c r="U1265" s="189"/>
    </row>
    <row r="1266" spans="14:21" ht="12.75">
      <c r="N1266" s="189"/>
      <c r="O1266" s="189"/>
      <c r="Q1266" s="189"/>
      <c r="R1266" s="189"/>
      <c r="S1266" s="189"/>
      <c r="T1266" s="189"/>
      <c r="U1266" s="189"/>
    </row>
    <row r="1267" spans="14:21" ht="12.75">
      <c r="N1267" s="189"/>
      <c r="O1267" s="189"/>
      <c r="Q1267" s="189"/>
      <c r="R1267" s="189"/>
      <c r="S1267" s="189"/>
      <c r="T1267" s="189"/>
      <c r="U1267" s="189"/>
    </row>
    <row r="1268" spans="14:21" ht="12.75">
      <c r="N1268" s="189"/>
      <c r="O1268" s="189"/>
      <c r="Q1268" s="189"/>
      <c r="R1268" s="189"/>
      <c r="S1268" s="189"/>
      <c r="T1268" s="189"/>
      <c r="U1268" s="189"/>
    </row>
    <row r="1269" spans="14:21" ht="12.75">
      <c r="N1269" s="189"/>
      <c r="O1269" s="189"/>
      <c r="Q1269" s="189"/>
      <c r="R1269" s="189"/>
      <c r="S1269" s="189"/>
      <c r="T1269" s="189"/>
      <c r="U1269" s="189"/>
    </row>
    <row r="1270" spans="14:21" ht="12.75">
      <c r="N1270" s="189"/>
      <c r="O1270" s="189"/>
      <c r="Q1270" s="189"/>
      <c r="R1270" s="189"/>
      <c r="S1270" s="189"/>
      <c r="T1270" s="189"/>
      <c r="U1270" s="189"/>
    </row>
    <row r="1271" spans="14:21" ht="12.75">
      <c r="N1271" s="189"/>
      <c r="O1271" s="189"/>
      <c r="Q1271" s="189"/>
      <c r="R1271" s="189"/>
      <c r="S1271" s="189"/>
      <c r="T1271" s="189"/>
      <c r="U1271" s="189"/>
    </row>
    <row r="1272" spans="14:21" ht="12.75">
      <c r="N1272" s="189"/>
      <c r="O1272" s="189"/>
      <c r="Q1272" s="189"/>
      <c r="R1272" s="189"/>
      <c r="S1272" s="189"/>
      <c r="T1272" s="189"/>
      <c r="U1272" s="189"/>
    </row>
    <row r="1273" spans="14:21" ht="12.75">
      <c r="N1273" s="189"/>
      <c r="O1273" s="189"/>
      <c r="Q1273" s="189"/>
      <c r="R1273" s="189"/>
      <c r="S1273" s="189"/>
      <c r="T1273" s="189"/>
      <c r="U1273" s="189"/>
    </row>
    <row r="1274" spans="14:21" ht="12.75">
      <c r="N1274" s="189"/>
      <c r="O1274" s="189"/>
      <c r="Q1274" s="189"/>
      <c r="R1274" s="189"/>
      <c r="S1274" s="189"/>
      <c r="T1274" s="189"/>
      <c r="U1274" s="189"/>
    </row>
    <row r="1275" spans="14:21" ht="12.75">
      <c r="N1275" s="189"/>
      <c r="O1275" s="189"/>
      <c r="Q1275" s="189"/>
      <c r="R1275" s="189"/>
      <c r="S1275" s="189"/>
      <c r="T1275" s="189"/>
      <c r="U1275" s="189"/>
    </row>
    <row r="1276" spans="14:21" ht="12.75">
      <c r="N1276" s="189"/>
      <c r="O1276" s="189"/>
      <c r="Q1276" s="189"/>
      <c r="R1276" s="189"/>
      <c r="S1276" s="189"/>
      <c r="T1276" s="189"/>
      <c r="U1276" s="189"/>
    </row>
    <row r="1277" spans="14:21" ht="12.75">
      <c r="N1277" s="189"/>
      <c r="O1277" s="189"/>
      <c r="Q1277" s="189"/>
      <c r="R1277" s="189"/>
      <c r="S1277" s="189"/>
      <c r="T1277" s="189"/>
      <c r="U1277" s="189"/>
    </row>
    <row r="1278" spans="14:21" ht="12.75">
      <c r="N1278" s="189"/>
      <c r="O1278" s="189"/>
      <c r="Q1278" s="189"/>
      <c r="R1278" s="189"/>
      <c r="S1278" s="189"/>
      <c r="T1278" s="189"/>
      <c r="U1278" s="189"/>
    </row>
    <row r="1279" spans="14:21" ht="12.75">
      <c r="N1279" s="189"/>
      <c r="O1279" s="189"/>
      <c r="Q1279" s="189"/>
      <c r="R1279" s="189"/>
      <c r="S1279" s="189"/>
      <c r="T1279" s="189"/>
      <c r="U1279" s="189"/>
    </row>
    <row r="1280" spans="14:21" ht="12.75">
      <c r="N1280" s="189"/>
      <c r="O1280" s="189"/>
      <c r="Q1280" s="189"/>
      <c r="R1280" s="189"/>
      <c r="S1280" s="189"/>
      <c r="T1280" s="189"/>
      <c r="U1280" s="189"/>
    </row>
    <row r="1281" spans="14:21" ht="12.75">
      <c r="N1281" s="189"/>
      <c r="O1281" s="189"/>
      <c r="Q1281" s="189"/>
      <c r="R1281" s="189"/>
      <c r="S1281" s="189"/>
      <c r="T1281" s="189"/>
      <c r="U1281" s="189"/>
    </row>
    <row r="1282" spans="14:21" ht="12.75">
      <c r="N1282" s="189"/>
      <c r="O1282" s="189"/>
      <c r="Q1282" s="189"/>
      <c r="R1282" s="189"/>
      <c r="S1282" s="189"/>
      <c r="T1282" s="189"/>
      <c r="U1282" s="189"/>
    </row>
    <row r="1283" spans="14:21" ht="12.75">
      <c r="N1283" s="189"/>
      <c r="O1283" s="189"/>
      <c r="Q1283" s="189"/>
      <c r="R1283" s="189"/>
      <c r="S1283" s="189"/>
      <c r="T1283" s="189"/>
      <c r="U1283" s="189"/>
    </row>
    <row r="1284" spans="14:21" ht="12.75">
      <c r="N1284" s="189"/>
      <c r="O1284" s="189"/>
      <c r="Q1284" s="189"/>
      <c r="R1284" s="189"/>
      <c r="S1284" s="189"/>
      <c r="T1284" s="189"/>
      <c r="U1284" s="189"/>
    </row>
    <row r="1285" spans="14:21" ht="12.75">
      <c r="N1285" s="189"/>
      <c r="O1285" s="189"/>
      <c r="Q1285" s="189"/>
      <c r="R1285" s="189"/>
      <c r="S1285" s="189"/>
      <c r="T1285" s="189"/>
      <c r="U1285" s="189"/>
    </row>
    <row r="1286" spans="14:21" ht="12.75">
      <c r="N1286" s="189"/>
      <c r="O1286" s="189"/>
      <c r="Q1286" s="189"/>
      <c r="R1286" s="189"/>
      <c r="S1286" s="189"/>
      <c r="T1286" s="189"/>
      <c r="U1286" s="189"/>
    </row>
    <row r="1287" spans="14:21" ht="12.75">
      <c r="N1287" s="189"/>
      <c r="O1287" s="189"/>
      <c r="Q1287" s="189"/>
      <c r="R1287" s="189"/>
      <c r="S1287" s="189"/>
      <c r="T1287" s="189"/>
      <c r="U1287" s="189"/>
    </row>
    <row r="1288" spans="14:21" ht="12.75">
      <c r="N1288" s="189"/>
      <c r="O1288" s="189"/>
      <c r="Q1288" s="189"/>
      <c r="R1288" s="189"/>
      <c r="S1288" s="189"/>
      <c r="T1288" s="189"/>
      <c r="U1288" s="189"/>
    </row>
    <row r="1289" spans="14:21" ht="12.75">
      <c r="N1289" s="189"/>
      <c r="O1289" s="189"/>
      <c r="Q1289" s="189"/>
      <c r="R1289" s="189"/>
      <c r="S1289" s="189"/>
      <c r="T1289" s="189"/>
      <c r="U1289" s="189"/>
    </row>
    <row r="1290" spans="14:21" ht="12.75">
      <c r="N1290" s="189"/>
      <c r="O1290" s="189"/>
      <c r="Q1290" s="189"/>
      <c r="R1290" s="189"/>
      <c r="S1290" s="189"/>
      <c r="T1290" s="189"/>
      <c r="U1290" s="189"/>
    </row>
    <row r="1291" spans="14:21" ht="12.75">
      <c r="N1291" s="189"/>
      <c r="O1291" s="189"/>
      <c r="Q1291" s="189"/>
      <c r="R1291" s="189"/>
      <c r="S1291" s="189"/>
      <c r="T1291" s="189"/>
      <c r="U1291" s="189"/>
    </row>
    <row r="1292" spans="14:21" ht="12.75">
      <c r="N1292" s="189"/>
      <c r="O1292" s="189"/>
      <c r="Q1292" s="189"/>
      <c r="R1292" s="189"/>
      <c r="S1292" s="189"/>
      <c r="T1292" s="189"/>
      <c r="U1292" s="189"/>
    </row>
    <row r="1293" spans="14:21" ht="12.75">
      <c r="N1293" s="189"/>
      <c r="O1293" s="189"/>
      <c r="Q1293" s="189"/>
      <c r="R1293" s="189"/>
      <c r="S1293" s="189"/>
      <c r="T1293" s="189"/>
      <c r="U1293" s="189"/>
    </row>
    <row r="1294" spans="14:21" ht="12.75">
      <c r="N1294" s="189"/>
      <c r="O1294" s="189"/>
      <c r="Q1294" s="189"/>
      <c r="R1294" s="189"/>
      <c r="S1294" s="189"/>
      <c r="T1294" s="189"/>
      <c r="U1294" s="189"/>
    </row>
    <row r="1295" spans="14:21" ht="12.75">
      <c r="N1295" s="189"/>
      <c r="O1295" s="189"/>
      <c r="Q1295" s="189"/>
      <c r="R1295" s="189"/>
      <c r="S1295" s="189"/>
      <c r="T1295" s="189"/>
      <c r="U1295" s="189"/>
    </row>
    <row r="1296" spans="14:21" ht="12.75">
      <c r="N1296" s="189"/>
      <c r="O1296" s="189"/>
      <c r="Q1296" s="189"/>
      <c r="R1296" s="189"/>
      <c r="S1296" s="189"/>
      <c r="T1296" s="189"/>
      <c r="U1296" s="189"/>
    </row>
    <row r="1297" spans="14:21" ht="12.75">
      <c r="N1297" s="189"/>
      <c r="O1297" s="189"/>
      <c r="Q1297" s="189"/>
      <c r="R1297" s="189"/>
      <c r="S1297" s="189"/>
      <c r="T1297" s="189"/>
      <c r="U1297" s="189"/>
    </row>
    <row r="1298" spans="14:21" ht="12.75">
      <c r="N1298" s="189"/>
      <c r="O1298" s="189"/>
      <c r="Q1298" s="189"/>
      <c r="R1298" s="189"/>
      <c r="S1298" s="189"/>
      <c r="T1298" s="189"/>
      <c r="U1298" s="189"/>
    </row>
    <row r="1299" spans="14:21" ht="12.75">
      <c r="N1299" s="189"/>
      <c r="O1299" s="189"/>
      <c r="Q1299" s="189"/>
      <c r="R1299" s="189"/>
      <c r="S1299" s="189"/>
      <c r="T1299" s="189"/>
      <c r="U1299" s="189"/>
    </row>
    <row r="1300" spans="14:21" ht="12.75">
      <c r="N1300" s="189"/>
      <c r="O1300" s="189"/>
      <c r="Q1300" s="189"/>
      <c r="R1300" s="189"/>
      <c r="S1300" s="189"/>
      <c r="T1300" s="189"/>
      <c r="U1300" s="189"/>
    </row>
    <row r="1301" spans="14:21" ht="12.75">
      <c r="N1301" s="189"/>
      <c r="O1301" s="189"/>
      <c r="Q1301" s="189"/>
      <c r="R1301" s="189"/>
      <c r="S1301" s="189"/>
      <c r="T1301" s="189"/>
      <c r="U1301" s="189"/>
    </row>
    <row r="1302" spans="14:21" ht="12.75">
      <c r="N1302" s="189"/>
      <c r="O1302" s="189"/>
      <c r="Q1302" s="189"/>
      <c r="R1302" s="189"/>
      <c r="S1302" s="189"/>
      <c r="T1302" s="189"/>
      <c r="U1302" s="189"/>
    </row>
    <row r="1303" spans="14:21" ht="12.75">
      <c r="N1303" s="189"/>
      <c r="O1303" s="189"/>
      <c r="Q1303" s="189"/>
      <c r="R1303" s="189"/>
      <c r="S1303" s="189"/>
      <c r="T1303" s="189"/>
      <c r="U1303" s="189"/>
    </row>
    <row r="1304" spans="14:21" ht="12.75">
      <c r="N1304" s="189"/>
      <c r="O1304" s="189"/>
      <c r="Q1304" s="189"/>
      <c r="R1304" s="189"/>
      <c r="S1304" s="189"/>
      <c r="T1304" s="189"/>
      <c r="U1304" s="189"/>
    </row>
    <row r="1305" spans="14:21" ht="12.75">
      <c r="N1305" s="189"/>
      <c r="O1305" s="189"/>
      <c r="Q1305" s="189"/>
      <c r="R1305" s="189"/>
      <c r="S1305" s="189"/>
      <c r="T1305" s="189"/>
      <c r="U1305" s="189"/>
    </row>
    <row r="1306" spans="14:21" ht="12.75">
      <c r="N1306" s="189"/>
      <c r="O1306" s="189"/>
      <c r="Q1306" s="189"/>
      <c r="R1306" s="189"/>
      <c r="S1306" s="189"/>
      <c r="T1306" s="189"/>
      <c r="U1306" s="189"/>
    </row>
    <row r="1307" spans="14:21" ht="12.75">
      <c r="N1307" s="189"/>
      <c r="O1307" s="189"/>
      <c r="Q1307" s="189"/>
      <c r="R1307" s="189"/>
      <c r="S1307" s="189"/>
      <c r="T1307" s="189"/>
      <c r="U1307" s="189"/>
    </row>
    <row r="1308" spans="14:21" ht="12.75">
      <c r="N1308" s="189"/>
      <c r="O1308" s="189"/>
      <c r="Q1308" s="189"/>
      <c r="R1308" s="189"/>
      <c r="S1308" s="189"/>
      <c r="T1308" s="189"/>
      <c r="U1308" s="189"/>
    </row>
    <row r="1309" spans="14:21" ht="12.75">
      <c r="N1309" s="189"/>
      <c r="O1309" s="189"/>
      <c r="Q1309" s="189"/>
      <c r="R1309" s="189"/>
      <c r="S1309" s="189"/>
      <c r="T1309" s="189"/>
      <c r="U1309" s="189"/>
    </row>
    <row r="1310" spans="14:21" ht="12.75">
      <c r="N1310" s="189"/>
      <c r="O1310" s="189"/>
      <c r="Q1310" s="189"/>
      <c r="R1310" s="189"/>
      <c r="S1310" s="189"/>
      <c r="T1310" s="189"/>
      <c r="U1310" s="189"/>
    </row>
    <row r="1311" spans="14:21" ht="12.75">
      <c r="N1311" s="189"/>
      <c r="O1311" s="189"/>
      <c r="Q1311" s="189"/>
      <c r="R1311" s="189"/>
      <c r="S1311" s="189"/>
      <c r="T1311" s="189"/>
      <c r="U1311" s="189"/>
    </row>
    <row r="1312" spans="14:21" ht="12.75">
      <c r="N1312" s="189"/>
      <c r="O1312" s="189"/>
      <c r="Q1312" s="189"/>
      <c r="R1312" s="189"/>
      <c r="S1312" s="189"/>
      <c r="T1312" s="189"/>
      <c r="U1312" s="189"/>
    </row>
    <row r="1313" spans="14:21" ht="12.75">
      <c r="N1313" s="189"/>
      <c r="O1313" s="189"/>
      <c r="Q1313" s="189"/>
      <c r="R1313" s="189"/>
      <c r="S1313" s="189"/>
      <c r="T1313" s="189"/>
      <c r="U1313" s="189"/>
    </row>
    <row r="1314" spans="14:21" ht="12.75">
      <c r="N1314" s="189"/>
      <c r="O1314" s="189"/>
      <c r="Q1314" s="189"/>
      <c r="R1314" s="189"/>
      <c r="S1314" s="189"/>
      <c r="T1314" s="189"/>
      <c r="U1314" s="189"/>
    </row>
    <row r="1315" spans="14:21" ht="12.75">
      <c r="N1315" s="189"/>
      <c r="O1315" s="189"/>
      <c r="Q1315" s="189"/>
      <c r="R1315" s="189"/>
      <c r="S1315" s="189"/>
      <c r="T1315" s="189"/>
      <c r="U1315" s="189"/>
    </row>
    <row r="1316" spans="14:21" ht="12.75">
      <c r="N1316" s="189"/>
      <c r="O1316" s="189"/>
      <c r="Q1316" s="189"/>
      <c r="R1316" s="189"/>
      <c r="S1316" s="189"/>
      <c r="T1316" s="189"/>
      <c r="U1316" s="189"/>
    </row>
    <row r="1317" spans="14:21" ht="12.75">
      <c r="N1317" s="189"/>
      <c r="O1317" s="189"/>
      <c r="Q1317" s="189"/>
      <c r="R1317" s="189"/>
      <c r="S1317" s="189"/>
      <c r="T1317" s="189"/>
      <c r="U1317" s="189"/>
    </row>
    <row r="1318" spans="14:21" ht="12.75">
      <c r="N1318" s="189"/>
      <c r="O1318" s="189"/>
      <c r="Q1318" s="189"/>
      <c r="R1318" s="189"/>
      <c r="S1318" s="189"/>
      <c r="T1318" s="189"/>
      <c r="U1318" s="189"/>
    </row>
    <row r="1319" spans="14:21" ht="12.75">
      <c r="N1319" s="189"/>
      <c r="O1319" s="189"/>
      <c r="Q1319" s="189"/>
      <c r="R1319" s="189"/>
      <c r="S1319" s="189"/>
      <c r="T1319" s="189"/>
      <c r="U1319" s="189"/>
    </row>
    <row r="1320" spans="14:21" ht="12.75">
      <c r="N1320" s="189"/>
      <c r="O1320" s="189"/>
      <c r="Q1320" s="189"/>
      <c r="R1320" s="189"/>
      <c r="S1320" s="189"/>
      <c r="T1320" s="189"/>
      <c r="U1320" s="189"/>
    </row>
    <row r="1321" spans="14:21" ht="12.75">
      <c r="N1321" s="189"/>
      <c r="O1321" s="189"/>
      <c r="Q1321" s="189"/>
      <c r="R1321" s="189"/>
      <c r="S1321" s="189"/>
      <c r="T1321" s="189"/>
      <c r="U1321" s="189"/>
    </row>
    <row r="1322" spans="14:21" ht="12.75">
      <c r="N1322" s="189"/>
      <c r="O1322" s="189"/>
      <c r="Q1322" s="189"/>
      <c r="R1322" s="189"/>
      <c r="S1322" s="189"/>
      <c r="T1322" s="189"/>
      <c r="U1322" s="189"/>
    </row>
    <row r="1323" spans="14:21" ht="12.75">
      <c r="N1323" s="189"/>
      <c r="O1323" s="189"/>
      <c r="Q1323" s="189"/>
      <c r="R1323" s="189"/>
      <c r="S1323" s="189"/>
      <c r="T1323" s="189"/>
      <c r="U1323" s="189"/>
    </row>
    <row r="1324" spans="14:21" ht="12.75">
      <c r="N1324" s="189"/>
      <c r="O1324" s="189"/>
      <c r="Q1324" s="189"/>
      <c r="R1324" s="189"/>
      <c r="S1324" s="189"/>
      <c r="T1324" s="189"/>
      <c r="U1324" s="189"/>
    </row>
    <row r="1325" spans="14:21" ht="12.75">
      <c r="N1325" s="189"/>
      <c r="O1325" s="189"/>
      <c r="Q1325" s="189"/>
      <c r="R1325" s="189"/>
      <c r="S1325" s="189"/>
      <c r="T1325" s="189"/>
      <c r="U1325" s="189"/>
    </row>
    <row r="1326" spans="14:21" ht="12.75">
      <c r="N1326" s="189"/>
      <c r="O1326" s="189"/>
      <c r="Q1326" s="189"/>
      <c r="R1326" s="189"/>
      <c r="S1326" s="189"/>
      <c r="T1326" s="189"/>
      <c r="U1326" s="189"/>
    </row>
    <row r="1327" spans="14:21" ht="12.75">
      <c r="N1327" s="189"/>
      <c r="O1327" s="189"/>
      <c r="Q1327" s="189"/>
      <c r="R1327" s="189"/>
      <c r="S1327" s="189"/>
      <c r="T1327" s="189"/>
      <c r="U1327" s="189"/>
    </row>
    <row r="1328" spans="14:21" ht="12.75">
      <c r="N1328" s="189"/>
      <c r="O1328" s="189"/>
      <c r="Q1328" s="189"/>
      <c r="R1328" s="189"/>
      <c r="S1328" s="189"/>
      <c r="T1328" s="189"/>
      <c r="U1328" s="189"/>
    </row>
    <row r="1329" spans="14:21" ht="12.75">
      <c r="N1329" s="189"/>
      <c r="O1329" s="189"/>
      <c r="Q1329" s="189"/>
      <c r="R1329" s="189"/>
      <c r="S1329" s="189"/>
      <c r="T1329" s="189"/>
      <c r="U1329" s="189"/>
    </row>
    <row r="1330" spans="14:21" ht="12.75">
      <c r="N1330" s="189"/>
      <c r="O1330" s="189"/>
      <c r="Q1330" s="189"/>
      <c r="R1330" s="189"/>
      <c r="S1330" s="189"/>
      <c r="T1330" s="189"/>
      <c r="U1330" s="189"/>
    </row>
    <row r="1331" spans="14:21" ht="12.75">
      <c r="N1331" s="189"/>
      <c r="O1331" s="189"/>
      <c r="Q1331" s="189"/>
      <c r="R1331" s="189"/>
      <c r="S1331" s="189"/>
      <c r="T1331" s="189"/>
      <c r="U1331" s="189"/>
    </row>
    <row r="1332" spans="14:21" ht="12.75">
      <c r="N1332" s="189"/>
      <c r="O1332" s="189"/>
      <c r="Q1332" s="189"/>
      <c r="R1332" s="189"/>
      <c r="S1332" s="189"/>
      <c r="T1332" s="189"/>
      <c r="U1332" s="189"/>
    </row>
    <row r="1333" spans="14:21" ht="12.75">
      <c r="N1333" s="189"/>
      <c r="O1333" s="189"/>
      <c r="Q1333" s="189"/>
      <c r="R1333" s="189"/>
      <c r="S1333" s="189"/>
      <c r="T1333" s="189"/>
      <c r="U1333" s="189"/>
    </row>
    <row r="1334" spans="14:21" ht="12.75">
      <c r="N1334" s="189"/>
      <c r="O1334" s="189"/>
      <c r="Q1334" s="189"/>
      <c r="R1334" s="189"/>
      <c r="S1334" s="189"/>
      <c r="T1334" s="189"/>
      <c r="U1334" s="189"/>
    </row>
    <row r="1335" spans="14:21" ht="12.75">
      <c r="N1335" s="189"/>
      <c r="O1335" s="189"/>
      <c r="Q1335" s="189"/>
      <c r="R1335" s="189"/>
      <c r="S1335" s="189"/>
      <c r="T1335" s="189"/>
      <c r="U1335" s="189"/>
    </row>
    <row r="1336" spans="14:21" ht="12.75">
      <c r="N1336" s="189"/>
      <c r="O1336" s="189"/>
      <c r="Q1336" s="189"/>
      <c r="R1336" s="189"/>
      <c r="S1336" s="189"/>
      <c r="T1336" s="189"/>
      <c r="U1336" s="189"/>
    </row>
    <row r="1337" spans="14:21" ht="12.75">
      <c r="N1337" s="189"/>
      <c r="O1337" s="189"/>
      <c r="Q1337" s="189"/>
      <c r="R1337" s="189"/>
      <c r="S1337" s="189"/>
      <c r="T1337" s="189"/>
      <c r="U1337" s="189"/>
    </row>
    <row r="1338" spans="14:21" ht="12.75">
      <c r="N1338" s="189"/>
      <c r="O1338" s="189"/>
      <c r="Q1338" s="189"/>
      <c r="R1338" s="189"/>
      <c r="S1338" s="189"/>
      <c r="T1338" s="189"/>
      <c r="U1338" s="189"/>
    </row>
    <row r="1339" spans="14:21" ht="12.75">
      <c r="N1339" s="189"/>
      <c r="O1339" s="189"/>
      <c r="Q1339" s="189"/>
      <c r="R1339" s="189"/>
      <c r="S1339" s="189"/>
      <c r="T1339" s="189"/>
      <c r="U1339" s="189"/>
    </row>
    <row r="1340" spans="14:21" ht="12.75">
      <c r="N1340" s="189"/>
      <c r="O1340" s="189"/>
      <c r="Q1340" s="189"/>
      <c r="R1340" s="189"/>
      <c r="S1340" s="189"/>
      <c r="T1340" s="189"/>
      <c r="U1340" s="189"/>
    </row>
    <row r="1341" spans="14:21" ht="12.75">
      <c r="N1341" s="189"/>
      <c r="O1341" s="189"/>
      <c r="Q1341" s="189"/>
      <c r="R1341" s="189"/>
      <c r="S1341" s="189"/>
      <c r="T1341" s="189"/>
      <c r="U1341" s="189"/>
    </row>
    <row r="1342" spans="14:21" ht="12.75">
      <c r="N1342" s="189"/>
      <c r="O1342" s="189"/>
      <c r="Q1342" s="189"/>
      <c r="R1342" s="189"/>
      <c r="S1342" s="189"/>
      <c r="T1342" s="189"/>
      <c r="U1342" s="189"/>
    </row>
    <row r="1343" spans="14:21" ht="12.75">
      <c r="N1343" s="189"/>
      <c r="O1343" s="189"/>
      <c r="Q1343" s="189"/>
      <c r="R1343" s="189"/>
      <c r="S1343" s="189"/>
      <c r="T1343" s="189"/>
      <c r="U1343" s="189"/>
    </row>
    <row r="1344" spans="14:21" ht="12.75">
      <c r="N1344" s="189"/>
      <c r="O1344" s="189"/>
      <c r="Q1344" s="189"/>
      <c r="R1344" s="189"/>
      <c r="S1344" s="189"/>
      <c r="T1344" s="189"/>
      <c r="U1344" s="189"/>
    </row>
    <row r="1345" spans="14:21" ht="12.75">
      <c r="N1345" s="189"/>
      <c r="O1345" s="189"/>
      <c r="Q1345" s="189"/>
      <c r="R1345" s="189"/>
      <c r="S1345" s="189"/>
      <c r="T1345" s="189"/>
      <c r="U1345" s="189"/>
    </row>
    <row r="1346" spans="14:21" ht="12.75">
      <c r="N1346" s="189"/>
      <c r="O1346" s="189"/>
      <c r="Q1346" s="189"/>
      <c r="R1346" s="189"/>
      <c r="S1346" s="189"/>
      <c r="T1346" s="189"/>
      <c r="U1346" s="189"/>
    </row>
    <row r="1347" spans="14:21" ht="12.75">
      <c r="N1347" s="189"/>
      <c r="O1347" s="189"/>
      <c r="Q1347" s="189"/>
      <c r="R1347" s="189"/>
      <c r="S1347" s="189"/>
      <c r="T1347" s="189"/>
      <c r="U1347" s="189"/>
    </row>
    <row r="1348" spans="14:21" ht="12.75">
      <c r="N1348" s="189"/>
      <c r="O1348" s="189"/>
      <c r="Q1348" s="189"/>
      <c r="R1348" s="189"/>
      <c r="S1348" s="189"/>
      <c r="T1348" s="189"/>
      <c r="U1348" s="189"/>
    </row>
    <row r="1349" spans="14:21" ht="12.75">
      <c r="N1349" s="189"/>
      <c r="O1349" s="189"/>
      <c r="Q1349" s="189"/>
      <c r="R1349" s="189"/>
      <c r="S1349" s="189"/>
      <c r="T1349" s="189"/>
      <c r="U1349" s="189"/>
    </row>
    <row r="1350" spans="14:21" ht="12.75">
      <c r="N1350" s="189"/>
      <c r="O1350" s="189"/>
      <c r="Q1350" s="189"/>
      <c r="R1350" s="189"/>
      <c r="S1350" s="189"/>
      <c r="T1350" s="189"/>
      <c r="U1350" s="189"/>
    </row>
    <row r="1351" spans="14:21" ht="12.75">
      <c r="N1351" s="189"/>
      <c r="O1351" s="189"/>
      <c r="Q1351" s="189"/>
      <c r="R1351" s="189"/>
      <c r="S1351" s="189"/>
      <c r="T1351" s="189"/>
      <c r="U1351" s="189"/>
    </row>
    <row r="1352" spans="14:21" ht="12.75">
      <c r="N1352" s="189"/>
      <c r="O1352" s="189"/>
      <c r="Q1352" s="189"/>
      <c r="R1352" s="189"/>
      <c r="S1352" s="189"/>
      <c r="T1352" s="189"/>
      <c r="U1352" s="189"/>
    </row>
    <row r="1353" spans="14:21" ht="12.75">
      <c r="N1353" s="189"/>
      <c r="O1353" s="189"/>
      <c r="Q1353" s="189"/>
      <c r="R1353" s="189"/>
      <c r="S1353" s="189"/>
      <c r="T1353" s="189"/>
      <c r="U1353" s="189"/>
    </row>
    <row r="1354" spans="14:21" ht="12.75">
      <c r="N1354" s="189"/>
      <c r="O1354" s="189"/>
      <c r="Q1354" s="189"/>
      <c r="R1354" s="189"/>
      <c r="S1354" s="189"/>
      <c r="T1354" s="189"/>
      <c r="U1354" s="189"/>
    </row>
    <row r="1355" spans="14:21" ht="12.75">
      <c r="N1355" s="189"/>
      <c r="O1355" s="189"/>
      <c r="Q1355" s="189"/>
      <c r="R1355" s="189"/>
      <c r="S1355" s="189"/>
      <c r="T1355" s="189"/>
      <c r="U1355" s="189"/>
    </row>
    <row r="1356" spans="14:21" ht="12.75">
      <c r="N1356" s="189"/>
      <c r="O1356" s="189"/>
      <c r="Q1356" s="189"/>
      <c r="R1356" s="189"/>
      <c r="S1356" s="189"/>
      <c r="T1356" s="189"/>
      <c r="U1356" s="189"/>
    </row>
    <row r="1357" spans="14:21" ht="12.75">
      <c r="N1357" s="189"/>
      <c r="O1357" s="189"/>
      <c r="Q1357" s="189"/>
      <c r="R1357" s="189"/>
      <c r="S1357" s="189"/>
      <c r="T1357" s="189"/>
      <c r="U1357" s="189"/>
    </row>
    <row r="1358" spans="14:21" ht="12.75">
      <c r="N1358" s="189"/>
      <c r="O1358" s="189"/>
      <c r="Q1358" s="189"/>
      <c r="R1358" s="189"/>
      <c r="S1358" s="189"/>
      <c r="T1358" s="189"/>
      <c r="U1358" s="189"/>
    </row>
    <row r="1359" spans="14:21" ht="12.75">
      <c r="N1359" s="189"/>
      <c r="O1359" s="189"/>
      <c r="Q1359" s="189"/>
      <c r="R1359" s="189"/>
      <c r="S1359" s="189"/>
      <c r="T1359" s="189"/>
      <c r="U1359" s="189"/>
    </row>
    <row r="1360" spans="14:21" ht="12.75">
      <c r="N1360" s="189"/>
      <c r="O1360" s="189"/>
      <c r="Q1360" s="189"/>
      <c r="R1360" s="189"/>
      <c r="S1360" s="189"/>
      <c r="T1360" s="189"/>
      <c r="U1360" s="189"/>
    </row>
    <row r="1361" spans="14:21" ht="12.75">
      <c r="N1361" s="189"/>
      <c r="O1361" s="189"/>
      <c r="Q1361" s="189"/>
      <c r="R1361" s="189"/>
      <c r="S1361" s="189"/>
      <c r="T1361" s="189"/>
      <c r="U1361" s="189"/>
    </row>
    <row r="1362" spans="14:21" ht="12.75">
      <c r="N1362" s="189"/>
      <c r="O1362" s="189"/>
      <c r="Q1362" s="189"/>
      <c r="R1362" s="189"/>
      <c r="S1362" s="189"/>
      <c r="T1362" s="189"/>
      <c r="U1362" s="189"/>
    </row>
    <row r="1363" spans="14:21" ht="12.75">
      <c r="N1363" s="189"/>
      <c r="O1363" s="189"/>
      <c r="Q1363" s="189"/>
      <c r="R1363" s="189"/>
      <c r="S1363" s="189"/>
      <c r="T1363" s="189"/>
      <c r="U1363" s="189"/>
    </row>
    <row r="1364" spans="14:21" ht="12.75">
      <c r="N1364" s="189"/>
      <c r="O1364" s="189"/>
      <c r="Q1364" s="189"/>
      <c r="R1364" s="189"/>
      <c r="S1364" s="189"/>
      <c r="T1364" s="189"/>
      <c r="U1364" s="189"/>
    </row>
    <row r="1365" spans="14:21" ht="12.75">
      <c r="N1365" s="189"/>
      <c r="O1365" s="189"/>
      <c r="Q1365" s="189"/>
      <c r="R1365" s="189"/>
      <c r="S1365" s="189"/>
      <c r="T1365" s="189"/>
      <c r="U1365" s="189"/>
    </row>
    <row r="1366" spans="14:21" ht="12.75">
      <c r="N1366" s="189"/>
      <c r="O1366" s="189"/>
      <c r="Q1366" s="189"/>
      <c r="R1366" s="189"/>
      <c r="S1366" s="189"/>
      <c r="T1366" s="189"/>
      <c r="U1366" s="189"/>
    </row>
    <row r="1367" spans="14:21" ht="12.75">
      <c r="N1367" s="189"/>
      <c r="O1367" s="189"/>
      <c r="Q1367" s="189"/>
      <c r="R1367" s="189"/>
      <c r="S1367" s="189"/>
      <c r="T1367" s="189"/>
      <c r="U1367" s="189"/>
    </row>
    <row r="1368" spans="14:21" ht="12.75">
      <c r="N1368" s="189"/>
      <c r="O1368" s="189"/>
      <c r="Q1368" s="189"/>
      <c r="R1368" s="189"/>
      <c r="S1368" s="189"/>
      <c r="T1368" s="189"/>
      <c r="U1368" s="189"/>
    </row>
    <row r="1369" spans="14:21" ht="12.75">
      <c r="N1369" s="189"/>
      <c r="O1369" s="189"/>
      <c r="Q1369" s="189"/>
      <c r="R1369" s="189"/>
      <c r="S1369" s="189"/>
      <c r="T1369" s="189"/>
      <c r="U1369" s="189"/>
    </row>
    <row r="1370" spans="14:21" ht="12.75">
      <c r="N1370" s="189"/>
      <c r="O1370" s="189"/>
      <c r="Q1370" s="189"/>
      <c r="R1370" s="189"/>
      <c r="S1370" s="189"/>
      <c r="T1370" s="189"/>
      <c r="U1370" s="189"/>
    </row>
    <row r="1371" spans="14:21" ht="12.75">
      <c r="N1371" s="189"/>
      <c r="O1371" s="189"/>
      <c r="Q1371" s="189"/>
      <c r="R1371" s="189"/>
      <c r="S1371" s="189"/>
      <c r="T1371" s="189"/>
      <c r="U1371" s="189"/>
    </row>
    <row r="1372" spans="14:21" ht="12.75">
      <c r="N1372" s="189"/>
      <c r="O1372" s="189"/>
      <c r="Q1372" s="189"/>
      <c r="R1372" s="189"/>
      <c r="S1372" s="189"/>
      <c r="T1372" s="189"/>
      <c r="U1372" s="189"/>
    </row>
    <row r="1373" spans="14:21" ht="12.75">
      <c r="N1373" s="189"/>
      <c r="O1373" s="189"/>
      <c r="Q1373" s="189"/>
      <c r="R1373" s="189"/>
      <c r="S1373" s="189"/>
      <c r="T1373" s="189"/>
      <c r="U1373" s="189"/>
    </row>
    <row r="1374" spans="14:21" ht="12.75">
      <c r="N1374" s="189"/>
      <c r="O1374" s="189"/>
      <c r="Q1374" s="189"/>
      <c r="R1374" s="189"/>
      <c r="S1374" s="189"/>
      <c r="T1374" s="189"/>
      <c r="U1374" s="189"/>
    </row>
    <row r="1375" spans="14:21" ht="12.75">
      <c r="N1375" s="189"/>
      <c r="O1375" s="189"/>
      <c r="Q1375" s="189"/>
      <c r="R1375" s="189"/>
      <c r="S1375" s="189"/>
      <c r="T1375" s="189"/>
      <c r="U1375" s="189"/>
    </row>
    <row r="1376" spans="14:21" ht="12.75">
      <c r="N1376" s="189"/>
      <c r="O1376" s="189"/>
      <c r="Q1376" s="189"/>
      <c r="R1376" s="189"/>
      <c r="S1376" s="189"/>
      <c r="T1376" s="189"/>
      <c r="U1376" s="189"/>
    </row>
    <row r="1377" spans="14:21" ht="12.75">
      <c r="N1377" s="189"/>
      <c r="O1377" s="189"/>
      <c r="Q1377" s="189"/>
      <c r="R1377" s="189"/>
      <c r="S1377" s="189"/>
      <c r="T1377" s="189"/>
      <c r="U1377" s="189"/>
    </row>
    <row r="1378" spans="14:21" ht="12.75">
      <c r="N1378" s="189"/>
      <c r="O1378" s="189"/>
      <c r="Q1378" s="189"/>
      <c r="R1378" s="189"/>
      <c r="S1378" s="189"/>
      <c r="T1378" s="189"/>
      <c r="U1378" s="189"/>
    </row>
    <row r="1379" spans="14:21" ht="12.75">
      <c r="N1379" s="189"/>
      <c r="O1379" s="189"/>
      <c r="Q1379" s="189"/>
      <c r="R1379" s="189"/>
      <c r="S1379" s="189"/>
      <c r="T1379" s="189"/>
      <c r="U1379" s="189"/>
    </row>
    <row r="1380" spans="14:21" ht="12.75">
      <c r="N1380" s="189"/>
      <c r="O1380" s="189"/>
      <c r="Q1380" s="189"/>
      <c r="R1380" s="189"/>
      <c r="S1380" s="189"/>
      <c r="T1380" s="189"/>
      <c r="U1380" s="189"/>
    </row>
    <row r="1381" spans="14:21" ht="12.75">
      <c r="N1381" s="189"/>
      <c r="O1381" s="189"/>
      <c r="Q1381" s="189"/>
      <c r="R1381" s="189"/>
      <c r="S1381" s="189"/>
      <c r="T1381" s="189"/>
      <c r="U1381" s="189"/>
    </row>
    <row r="1382" spans="14:21" ht="12.75">
      <c r="N1382" s="189"/>
      <c r="O1382" s="189"/>
      <c r="Q1382" s="189"/>
      <c r="R1382" s="189"/>
      <c r="S1382" s="189"/>
      <c r="T1382" s="189"/>
      <c r="U1382" s="189"/>
    </row>
    <row r="1383" spans="14:21" ht="12.75">
      <c r="N1383" s="189"/>
      <c r="O1383" s="189"/>
      <c r="Q1383" s="189"/>
      <c r="R1383" s="189"/>
      <c r="S1383" s="189"/>
      <c r="T1383" s="189"/>
      <c r="U1383" s="189"/>
    </row>
    <row r="1384" spans="14:21" ht="12.75">
      <c r="N1384" s="189"/>
      <c r="O1384" s="189"/>
      <c r="Q1384" s="189"/>
      <c r="R1384" s="189"/>
      <c r="S1384" s="189"/>
      <c r="T1384" s="189"/>
      <c r="U1384" s="189"/>
    </row>
    <row r="1385" spans="14:21" ht="12.75">
      <c r="N1385" s="189"/>
      <c r="O1385" s="189"/>
      <c r="Q1385" s="189"/>
      <c r="R1385" s="189"/>
      <c r="S1385" s="189"/>
      <c r="T1385" s="189"/>
      <c r="U1385" s="189"/>
    </row>
    <row r="1386" spans="14:21" ht="12.75">
      <c r="N1386" s="189"/>
      <c r="O1386" s="189"/>
      <c r="Q1386" s="189"/>
      <c r="R1386" s="189"/>
      <c r="S1386" s="189"/>
      <c r="T1386" s="189"/>
      <c r="U1386" s="189"/>
    </row>
    <row r="1387" spans="14:21" ht="12.75">
      <c r="N1387" s="189"/>
      <c r="O1387" s="189"/>
      <c r="Q1387" s="189"/>
      <c r="R1387" s="189"/>
      <c r="S1387" s="189"/>
      <c r="T1387" s="189"/>
      <c r="U1387" s="189"/>
    </row>
    <row r="1388" spans="14:21" ht="12.75">
      <c r="N1388" s="189"/>
      <c r="O1388" s="189"/>
      <c r="Q1388" s="189"/>
      <c r="R1388" s="189"/>
      <c r="S1388" s="189"/>
      <c r="T1388" s="189"/>
      <c r="U1388" s="189"/>
    </row>
    <row r="1389" spans="14:21" ht="12.75">
      <c r="N1389" s="189"/>
      <c r="O1389" s="189"/>
      <c r="Q1389" s="189"/>
      <c r="R1389" s="189"/>
      <c r="S1389" s="189"/>
      <c r="T1389" s="189"/>
      <c r="U1389" s="189"/>
    </row>
    <row r="1390" spans="14:21" ht="12.75">
      <c r="N1390" s="189"/>
      <c r="O1390" s="189"/>
      <c r="Q1390" s="189"/>
      <c r="R1390" s="189"/>
      <c r="S1390" s="189"/>
      <c r="T1390" s="189"/>
      <c r="U1390" s="189"/>
    </row>
    <row r="1391" spans="14:21" ht="12.75">
      <c r="N1391" s="189"/>
      <c r="O1391" s="189"/>
      <c r="Q1391" s="189"/>
      <c r="R1391" s="189"/>
      <c r="S1391" s="189"/>
      <c r="T1391" s="189"/>
      <c r="U1391" s="189"/>
    </row>
    <row r="1392" spans="14:21" ht="12.75">
      <c r="N1392" s="189"/>
      <c r="O1392" s="189"/>
      <c r="Q1392" s="189"/>
      <c r="R1392" s="189"/>
      <c r="S1392" s="189"/>
      <c r="T1392" s="189"/>
      <c r="U1392" s="189"/>
    </row>
    <row r="1393" spans="14:21" ht="12.75">
      <c r="N1393" s="189"/>
      <c r="O1393" s="189"/>
      <c r="Q1393" s="189"/>
      <c r="R1393" s="189"/>
      <c r="S1393" s="189"/>
      <c r="T1393" s="189"/>
      <c r="U1393" s="189"/>
    </row>
    <row r="1394" spans="14:21" ht="12.75">
      <c r="N1394" s="189"/>
      <c r="O1394" s="189"/>
      <c r="Q1394" s="189"/>
      <c r="R1394" s="189"/>
      <c r="S1394" s="189"/>
      <c r="T1394" s="189"/>
      <c r="U1394" s="189"/>
    </row>
    <row r="1395" spans="14:21" ht="12.75">
      <c r="N1395" s="189"/>
      <c r="O1395" s="189"/>
      <c r="Q1395" s="189"/>
      <c r="R1395" s="189"/>
      <c r="S1395" s="189"/>
      <c r="T1395" s="189"/>
      <c r="U1395" s="189"/>
    </row>
    <row r="1396" spans="14:21" ht="12.75">
      <c r="N1396" s="189"/>
      <c r="O1396" s="189"/>
      <c r="Q1396" s="189"/>
      <c r="R1396" s="189"/>
      <c r="S1396" s="189"/>
      <c r="T1396" s="189"/>
      <c r="U1396" s="189"/>
    </row>
    <row r="1397" spans="14:21" ht="12.75">
      <c r="N1397" s="189"/>
      <c r="O1397" s="189"/>
      <c r="Q1397" s="189"/>
      <c r="R1397" s="189"/>
      <c r="S1397" s="189"/>
      <c r="T1397" s="189"/>
      <c r="U1397" s="189"/>
    </row>
    <row r="1398" spans="14:21" ht="12.75">
      <c r="N1398" s="189"/>
      <c r="O1398" s="189"/>
      <c r="Q1398" s="189"/>
      <c r="R1398" s="189"/>
      <c r="S1398" s="189"/>
      <c r="T1398" s="189"/>
      <c r="U1398" s="189"/>
    </row>
    <row r="1399" spans="14:21" ht="12.75">
      <c r="N1399" s="189"/>
      <c r="O1399" s="189"/>
      <c r="Q1399" s="189"/>
      <c r="R1399" s="189"/>
      <c r="S1399" s="189"/>
      <c r="T1399" s="189"/>
      <c r="U1399" s="189"/>
    </row>
    <row r="1400" spans="14:21" ht="12.75">
      <c r="N1400" s="189"/>
      <c r="O1400" s="189"/>
      <c r="Q1400" s="189"/>
      <c r="R1400" s="189"/>
      <c r="S1400" s="189"/>
      <c r="T1400" s="189"/>
      <c r="U1400" s="189"/>
    </row>
    <row r="1401" spans="14:21" ht="12.75">
      <c r="N1401" s="189"/>
      <c r="O1401" s="189"/>
      <c r="Q1401" s="189"/>
      <c r="R1401" s="189"/>
      <c r="S1401" s="189"/>
      <c r="T1401" s="189"/>
      <c r="U1401" s="189"/>
    </row>
    <row r="1402" spans="14:21" ht="12.75">
      <c r="N1402" s="189"/>
      <c r="O1402" s="189"/>
      <c r="Q1402" s="189"/>
      <c r="R1402" s="189"/>
      <c r="S1402" s="189"/>
      <c r="T1402" s="189"/>
      <c r="U1402" s="189"/>
    </row>
    <row r="1403" spans="14:21" ht="12.75">
      <c r="N1403" s="189"/>
      <c r="O1403" s="189"/>
      <c r="Q1403" s="189"/>
      <c r="R1403" s="189"/>
      <c r="S1403" s="189"/>
      <c r="T1403" s="189"/>
      <c r="U1403" s="189"/>
    </row>
    <row r="1404" spans="14:21" ht="12.75">
      <c r="N1404" s="189"/>
      <c r="O1404" s="189"/>
      <c r="Q1404" s="189"/>
      <c r="R1404" s="189"/>
      <c r="S1404" s="189"/>
      <c r="T1404" s="189"/>
      <c r="U1404" s="189"/>
    </row>
    <row r="1405" spans="14:21" ht="12.75">
      <c r="N1405" s="189"/>
      <c r="O1405" s="189"/>
      <c r="Q1405" s="189"/>
      <c r="R1405" s="189"/>
      <c r="S1405" s="189"/>
      <c r="T1405" s="189"/>
      <c r="U1405" s="189"/>
    </row>
    <row r="1406" spans="14:21" ht="12.75">
      <c r="N1406" s="189"/>
      <c r="O1406" s="189"/>
      <c r="Q1406" s="189"/>
      <c r="R1406" s="189"/>
      <c r="S1406" s="189"/>
      <c r="T1406" s="189"/>
      <c r="U1406" s="189"/>
    </row>
    <row r="1407" spans="14:21" ht="12.75">
      <c r="N1407" s="189"/>
      <c r="O1407" s="189"/>
      <c r="Q1407" s="189"/>
      <c r="R1407" s="189"/>
      <c r="S1407" s="189"/>
      <c r="T1407" s="189"/>
      <c r="U1407" s="189"/>
    </row>
    <row r="1408" spans="14:21" ht="12.75">
      <c r="N1408" s="189"/>
      <c r="O1408" s="189"/>
      <c r="Q1408" s="189"/>
      <c r="R1408" s="189"/>
      <c r="S1408" s="189"/>
      <c r="T1408" s="189"/>
      <c r="U1408" s="189"/>
    </row>
    <row r="1409" spans="14:21" ht="12.75">
      <c r="N1409" s="189"/>
      <c r="O1409" s="189"/>
      <c r="Q1409" s="189"/>
      <c r="R1409" s="189"/>
      <c r="S1409" s="189"/>
      <c r="T1409" s="189"/>
      <c r="U1409" s="189"/>
    </row>
    <row r="1410" spans="14:21" ht="12.75">
      <c r="N1410" s="189"/>
      <c r="O1410" s="189"/>
      <c r="Q1410" s="189"/>
      <c r="R1410" s="189"/>
      <c r="S1410" s="189"/>
      <c r="T1410" s="189"/>
      <c r="U1410" s="189"/>
    </row>
    <row r="1411" spans="14:21" ht="12.75">
      <c r="N1411" s="189"/>
      <c r="O1411" s="189"/>
      <c r="Q1411" s="189"/>
      <c r="R1411" s="189"/>
      <c r="S1411" s="189"/>
      <c r="T1411" s="189"/>
      <c r="U1411" s="189"/>
    </row>
    <row r="1412" spans="14:21" ht="12.75">
      <c r="N1412" s="189"/>
      <c r="O1412" s="189"/>
      <c r="Q1412" s="189"/>
      <c r="R1412" s="189"/>
      <c r="S1412" s="189"/>
      <c r="T1412" s="189"/>
      <c r="U1412" s="189"/>
    </row>
    <row r="1413" spans="14:21" ht="12.75">
      <c r="N1413" s="189"/>
      <c r="O1413" s="189"/>
      <c r="Q1413" s="189"/>
      <c r="R1413" s="189"/>
      <c r="S1413" s="189"/>
      <c r="T1413" s="189"/>
      <c r="U1413" s="189"/>
    </row>
    <row r="1414" spans="14:21" ht="12.75">
      <c r="N1414" s="189"/>
      <c r="O1414" s="189"/>
      <c r="Q1414" s="189"/>
      <c r="R1414" s="189"/>
      <c r="S1414" s="189"/>
      <c r="T1414" s="189"/>
      <c r="U1414" s="189"/>
    </row>
    <row r="1415" spans="14:21" ht="12.75">
      <c r="N1415" s="189"/>
      <c r="O1415" s="189"/>
      <c r="Q1415" s="189"/>
      <c r="R1415" s="189"/>
      <c r="S1415" s="189"/>
      <c r="T1415" s="189"/>
      <c r="U1415" s="189"/>
    </row>
    <row r="1416" spans="14:21" ht="12.75">
      <c r="N1416" s="189"/>
      <c r="O1416" s="189"/>
      <c r="Q1416" s="189"/>
      <c r="R1416" s="189"/>
      <c r="S1416" s="189"/>
      <c r="T1416" s="189"/>
      <c r="U1416" s="189"/>
    </row>
    <row r="1417" spans="14:21" ht="12.75">
      <c r="N1417" s="189"/>
      <c r="O1417" s="189"/>
      <c r="Q1417" s="189"/>
      <c r="R1417" s="189"/>
      <c r="S1417" s="189"/>
      <c r="T1417" s="189"/>
      <c r="U1417" s="189"/>
    </row>
    <row r="1418" spans="14:21" ht="12.75">
      <c r="N1418" s="189"/>
      <c r="O1418" s="189"/>
      <c r="Q1418" s="189"/>
      <c r="R1418" s="189"/>
      <c r="S1418" s="189"/>
      <c r="T1418" s="189"/>
      <c r="U1418" s="189"/>
    </row>
    <row r="1419" spans="14:21" ht="12.75">
      <c r="N1419" s="189"/>
      <c r="O1419" s="189"/>
      <c r="Q1419" s="189"/>
      <c r="R1419" s="189"/>
      <c r="S1419" s="189"/>
      <c r="T1419" s="189"/>
      <c r="U1419" s="189"/>
    </row>
    <row r="1420" spans="14:21" ht="12.75">
      <c r="N1420" s="189"/>
      <c r="O1420" s="189"/>
      <c r="Q1420" s="189"/>
      <c r="R1420" s="189"/>
      <c r="S1420" s="189"/>
      <c r="T1420" s="189"/>
      <c r="U1420" s="189"/>
    </row>
    <row r="1421" spans="14:21" ht="12.75">
      <c r="N1421" s="189"/>
      <c r="O1421" s="189"/>
      <c r="Q1421" s="189"/>
      <c r="R1421" s="189"/>
      <c r="S1421" s="189"/>
      <c r="T1421" s="189"/>
      <c r="U1421" s="189"/>
    </row>
    <row r="1422" spans="14:21" ht="12.75">
      <c r="N1422" s="189"/>
      <c r="O1422" s="189"/>
      <c r="Q1422" s="189"/>
      <c r="R1422" s="189"/>
      <c r="S1422" s="189"/>
      <c r="T1422" s="189"/>
      <c r="U1422" s="189"/>
    </row>
    <row r="1423" spans="14:21" ht="12.75">
      <c r="N1423" s="189"/>
      <c r="O1423" s="189"/>
      <c r="Q1423" s="189"/>
      <c r="R1423" s="189"/>
      <c r="S1423" s="189"/>
      <c r="T1423" s="189"/>
      <c r="U1423" s="189"/>
    </row>
    <row r="1424" spans="14:21" ht="12.75">
      <c r="N1424" s="189"/>
      <c r="O1424" s="189"/>
      <c r="Q1424" s="189"/>
      <c r="R1424" s="189"/>
      <c r="S1424" s="189"/>
      <c r="T1424" s="189"/>
      <c r="U1424" s="189"/>
    </row>
    <row r="1425" spans="14:21" ht="12.75">
      <c r="N1425" s="189"/>
      <c r="O1425" s="189"/>
      <c r="Q1425" s="189"/>
      <c r="R1425" s="189"/>
      <c r="S1425" s="189"/>
      <c r="T1425" s="189"/>
      <c r="U1425" s="189"/>
    </row>
    <row r="1426" spans="14:21" ht="12.75">
      <c r="N1426" s="189"/>
      <c r="O1426" s="189"/>
      <c r="Q1426" s="189"/>
      <c r="R1426" s="189"/>
      <c r="S1426" s="189"/>
      <c r="T1426" s="189"/>
      <c r="U1426" s="189"/>
    </row>
    <row r="1427" spans="14:21" ht="12.75">
      <c r="N1427" s="189"/>
      <c r="O1427" s="189"/>
      <c r="Q1427" s="189"/>
      <c r="R1427" s="189"/>
      <c r="S1427" s="189"/>
      <c r="T1427" s="189"/>
      <c r="U1427" s="189"/>
    </row>
    <row r="1428" spans="14:21" ht="12.75">
      <c r="N1428" s="189"/>
      <c r="O1428" s="189"/>
      <c r="Q1428" s="189"/>
      <c r="R1428" s="189"/>
      <c r="S1428" s="189"/>
      <c r="T1428" s="189"/>
      <c r="U1428" s="189"/>
    </row>
    <row r="1429" spans="14:21" ht="12.75">
      <c r="N1429" s="189"/>
      <c r="O1429" s="189"/>
      <c r="Q1429" s="189"/>
      <c r="R1429" s="189"/>
      <c r="S1429" s="189"/>
      <c r="T1429" s="189"/>
      <c r="U1429" s="189"/>
    </row>
    <row r="1430" spans="14:21" ht="12.75">
      <c r="N1430" s="189"/>
      <c r="O1430" s="189"/>
      <c r="Q1430" s="189"/>
      <c r="R1430" s="189"/>
      <c r="S1430" s="189"/>
      <c r="T1430" s="189"/>
      <c r="U1430" s="189"/>
    </row>
    <row r="1431" spans="14:21" ht="12.75">
      <c r="N1431" s="189"/>
      <c r="O1431" s="189"/>
      <c r="Q1431" s="189"/>
      <c r="R1431" s="189"/>
      <c r="S1431" s="189"/>
      <c r="T1431" s="189"/>
      <c r="U1431" s="189"/>
    </row>
    <row r="1432" spans="14:21" ht="12.75">
      <c r="N1432" s="189"/>
      <c r="O1432" s="189"/>
      <c r="Q1432" s="189"/>
      <c r="R1432" s="189"/>
      <c r="S1432" s="189"/>
      <c r="T1432" s="189"/>
      <c r="U1432" s="189"/>
    </row>
    <row r="1433" spans="14:21" ht="12.75">
      <c r="N1433" s="189"/>
      <c r="O1433" s="189"/>
      <c r="Q1433" s="189"/>
      <c r="R1433" s="189"/>
      <c r="S1433" s="189"/>
      <c r="T1433" s="189"/>
      <c r="U1433" s="189"/>
    </row>
    <row r="1434" spans="14:21" ht="12.75">
      <c r="N1434" s="189"/>
      <c r="O1434" s="189"/>
      <c r="Q1434" s="189"/>
      <c r="R1434" s="189"/>
      <c r="S1434" s="189"/>
      <c r="T1434" s="189"/>
      <c r="U1434" s="189"/>
    </row>
    <row r="1435" spans="14:21" ht="12.75">
      <c r="N1435" s="189"/>
      <c r="O1435" s="189"/>
      <c r="Q1435" s="189"/>
      <c r="R1435" s="189"/>
      <c r="S1435" s="189"/>
      <c r="T1435" s="189"/>
      <c r="U1435" s="189"/>
    </row>
    <row r="1436" spans="14:21" ht="12.75">
      <c r="N1436" s="189"/>
      <c r="O1436" s="189"/>
      <c r="Q1436" s="189"/>
      <c r="R1436" s="189"/>
      <c r="S1436" s="189"/>
      <c r="T1436" s="189"/>
      <c r="U1436" s="189"/>
    </row>
    <row r="1437" spans="14:21" ht="12.75">
      <c r="N1437" s="189"/>
      <c r="O1437" s="189"/>
      <c r="Q1437" s="189"/>
      <c r="R1437" s="189"/>
      <c r="S1437" s="189"/>
      <c r="T1437" s="189"/>
      <c r="U1437" s="189"/>
    </row>
    <row r="1438" spans="14:21" ht="12.75">
      <c r="N1438" s="189"/>
      <c r="O1438" s="189"/>
      <c r="Q1438" s="189"/>
      <c r="R1438" s="189"/>
      <c r="S1438" s="189"/>
      <c r="T1438" s="189"/>
      <c r="U1438" s="189"/>
    </row>
    <row r="1439" spans="14:21" ht="12.75">
      <c r="N1439" s="189"/>
      <c r="O1439" s="189"/>
      <c r="Q1439" s="189"/>
      <c r="R1439" s="189"/>
      <c r="S1439" s="189"/>
      <c r="T1439" s="189"/>
      <c r="U1439" s="189"/>
    </row>
    <row r="1440" spans="14:21" ht="12.75">
      <c r="N1440" s="189"/>
      <c r="O1440" s="189"/>
      <c r="Q1440" s="189"/>
      <c r="R1440" s="189"/>
      <c r="S1440" s="189"/>
      <c r="T1440" s="189"/>
      <c r="U1440" s="189"/>
    </row>
    <row r="1441" spans="14:21" ht="12.75">
      <c r="N1441" s="189"/>
      <c r="O1441" s="189"/>
      <c r="Q1441" s="189"/>
      <c r="R1441" s="189"/>
      <c r="S1441" s="189"/>
      <c r="T1441" s="189"/>
      <c r="U1441" s="189"/>
    </row>
    <row r="1442" spans="14:21" ht="12.75">
      <c r="N1442" s="189"/>
      <c r="O1442" s="189"/>
      <c r="Q1442" s="189"/>
      <c r="R1442" s="189"/>
      <c r="S1442" s="189"/>
      <c r="T1442" s="189"/>
      <c r="U1442" s="189"/>
    </row>
    <row r="1443" spans="14:21" ht="12.75">
      <c r="N1443" s="189"/>
      <c r="O1443" s="189"/>
      <c r="Q1443" s="189"/>
      <c r="R1443" s="189"/>
      <c r="S1443" s="189"/>
      <c r="T1443" s="189"/>
      <c r="U1443" s="189"/>
    </row>
    <row r="1444" spans="14:21" ht="12.75">
      <c r="N1444" s="189"/>
      <c r="O1444" s="189"/>
      <c r="Q1444" s="189"/>
      <c r="R1444" s="189"/>
      <c r="S1444" s="189"/>
      <c r="T1444" s="189"/>
      <c r="U1444" s="189"/>
    </row>
    <row r="1445" spans="14:21" ht="12.75">
      <c r="N1445" s="189"/>
      <c r="O1445" s="189"/>
      <c r="Q1445" s="189"/>
      <c r="R1445" s="189"/>
      <c r="S1445" s="189"/>
      <c r="T1445" s="189"/>
      <c r="U1445" s="189"/>
    </row>
    <row r="1446" spans="14:21" ht="12.75">
      <c r="N1446" s="189"/>
      <c r="O1446" s="189"/>
      <c r="Q1446" s="189"/>
      <c r="R1446" s="189"/>
      <c r="S1446" s="189"/>
      <c r="T1446" s="189"/>
      <c r="U1446" s="189"/>
    </row>
    <row r="1447" spans="14:21" ht="12.75">
      <c r="N1447" s="189"/>
      <c r="O1447" s="189"/>
      <c r="Q1447" s="189"/>
      <c r="R1447" s="189"/>
      <c r="S1447" s="189"/>
      <c r="T1447" s="189"/>
      <c r="U1447" s="189"/>
    </row>
    <row r="1448" spans="14:21" ht="12.75">
      <c r="N1448" s="189"/>
      <c r="O1448" s="189"/>
      <c r="Q1448" s="189"/>
      <c r="R1448" s="189"/>
      <c r="S1448" s="189"/>
      <c r="T1448" s="189"/>
      <c r="U1448" s="189"/>
    </row>
    <row r="1449" spans="14:21" ht="12.75">
      <c r="N1449" s="189"/>
      <c r="O1449" s="189"/>
      <c r="Q1449" s="189"/>
      <c r="R1449" s="189"/>
      <c r="S1449" s="189"/>
      <c r="T1449" s="189"/>
      <c r="U1449" s="189"/>
    </row>
    <row r="1450" spans="14:21" ht="12.75">
      <c r="N1450" s="189"/>
      <c r="O1450" s="189"/>
      <c r="Q1450" s="189"/>
      <c r="R1450" s="189"/>
      <c r="S1450" s="189"/>
      <c r="T1450" s="189"/>
      <c r="U1450" s="189"/>
    </row>
    <row r="1451" spans="14:21" ht="12.75">
      <c r="N1451" s="189"/>
      <c r="O1451" s="189"/>
      <c r="Q1451" s="189"/>
      <c r="R1451" s="189"/>
      <c r="S1451" s="189"/>
      <c r="T1451" s="189"/>
      <c r="U1451" s="189"/>
    </row>
    <row r="1452" spans="14:21" ht="12.75">
      <c r="N1452" s="189"/>
      <c r="O1452" s="189"/>
      <c r="Q1452" s="189"/>
      <c r="R1452" s="189"/>
      <c r="S1452" s="189"/>
      <c r="T1452" s="189"/>
      <c r="U1452" s="189"/>
    </row>
    <row r="1453" spans="14:21" ht="12.75">
      <c r="N1453" s="189"/>
      <c r="O1453" s="189"/>
      <c r="Q1453" s="189"/>
      <c r="R1453" s="189"/>
      <c r="S1453" s="189"/>
      <c r="T1453" s="189"/>
      <c r="U1453" s="189"/>
    </row>
    <row r="1454" spans="14:21" ht="12.75">
      <c r="N1454" s="189"/>
      <c r="O1454" s="189"/>
      <c r="Q1454" s="189"/>
      <c r="R1454" s="189"/>
      <c r="S1454" s="189"/>
      <c r="T1454" s="189"/>
      <c r="U1454" s="189"/>
    </row>
    <row r="1455" spans="14:21" ht="12.75">
      <c r="N1455" s="189"/>
      <c r="O1455" s="189"/>
      <c r="Q1455" s="189"/>
      <c r="R1455" s="189"/>
      <c r="S1455" s="189"/>
      <c r="T1455" s="189"/>
      <c r="U1455" s="189"/>
    </row>
    <row r="1456" spans="14:21" ht="12.75">
      <c r="N1456" s="189"/>
      <c r="O1456" s="189"/>
      <c r="Q1456" s="189"/>
      <c r="R1456" s="189"/>
      <c r="S1456" s="189"/>
      <c r="T1456" s="189"/>
      <c r="U1456" s="189"/>
    </row>
    <row r="1457" spans="14:21" ht="12.75">
      <c r="N1457" s="189"/>
      <c r="O1457" s="189"/>
      <c r="Q1457" s="189"/>
      <c r="R1457" s="189"/>
      <c r="S1457" s="189"/>
      <c r="T1457" s="189"/>
      <c r="U1457" s="189"/>
    </row>
    <row r="1458" spans="14:21" ht="12.75">
      <c r="N1458" s="189"/>
      <c r="O1458" s="189"/>
      <c r="Q1458" s="189"/>
      <c r="R1458" s="189"/>
      <c r="S1458" s="189"/>
      <c r="T1458" s="189"/>
      <c r="U1458" s="189"/>
    </row>
    <row r="1459" spans="14:21" ht="12.75">
      <c r="N1459" s="189"/>
      <c r="O1459" s="189"/>
      <c r="Q1459" s="189"/>
      <c r="R1459" s="189"/>
      <c r="S1459" s="189"/>
      <c r="T1459" s="189"/>
      <c r="U1459" s="189"/>
    </row>
    <row r="1460" spans="14:21" ht="12.75">
      <c r="N1460" s="189"/>
      <c r="O1460" s="189"/>
      <c r="Q1460" s="189"/>
      <c r="R1460" s="189"/>
      <c r="S1460" s="189"/>
      <c r="T1460" s="189"/>
      <c r="U1460" s="189"/>
    </row>
    <row r="1461" spans="14:21" ht="12.75">
      <c r="N1461" s="189"/>
      <c r="O1461" s="189"/>
      <c r="Q1461" s="189"/>
      <c r="R1461" s="189"/>
      <c r="S1461" s="189"/>
      <c r="T1461" s="189"/>
      <c r="U1461" s="189"/>
    </row>
    <row r="1462" spans="14:21" ht="12.75">
      <c r="N1462" s="189"/>
      <c r="O1462" s="189"/>
      <c r="Q1462" s="189"/>
      <c r="R1462" s="189"/>
      <c r="S1462" s="189"/>
      <c r="T1462" s="189"/>
      <c r="U1462" s="189"/>
    </row>
    <row r="1463" spans="14:21" ht="12.75">
      <c r="N1463" s="189"/>
      <c r="O1463" s="189"/>
      <c r="Q1463" s="189"/>
      <c r="R1463" s="189"/>
      <c r="S1463" s="189"/>
      <c r="T1463" s="189"/>
      <c r="U1463" s="189"/>
    </row>
    <row r="1464" spans="14:21" ht="12.75">
      <c r="N1464" s="189"/>
      <c r="O1464" s="189"/>
      <c r="Q1464" s="189"/>
      <c r="R1464" s="189"/>
      <c r="S1464" s="189"/>
      <c r="T1464" s="189"/>
      <c r="U1464" s="189"/>
    </row>
    <row r="1465" spans="14:21" ht="12.75">
      <c r="N1465" s="189"/>
      <c r="O1465" s="189"/>
      <c r="Q1465" s="189"/>
      <c r="R1465" s="189"/>
      <c r="S1465" s="189"/>
      <c r="T1465" s="189"/>
      <c r="U1465" s="189"/>
    </row>
    <row r="1466" spans="14:21" ht="12.75">
      <c r="N1466" s="189"/>
      <c r="O1466" s="189"/>
      <c r="Q1466" s="189"/>
      <c r="R1466" s="189"/>
      <c r="S1466" s="189"/>
      <c r="T1466" s="189"/>
      <c r="U1466" s="189"/>
    </row>
    <row r="1467" spans="14:21" ht="12.75">
      <c r="N1467" s="189"/>
      <c r="O1467" s="189"/>
      <c r="Q1467" s="189"/>
      <c r="R1467" s="189"/>
      <c r="S1467" s="189"/>
      <c r="T1467" s="189"/>
      <c r="U1467" s="189"/>
    </row>
    <row r="1468" spans="14:21" ht="12.75">
      <c r="N1468" s="189"/>
      <c r="O1468" s="189"/>
      <c r="Q1468" s="189"/>
      <c r="R1468" s="189"/>
      <c r="S1468" s="189"/>
      <c r="T1468" s="189"/>
      <c r="U1468" s="189"/>
    </row>
    <row r="1469" spans="14:21" ht="12.75">
      <c r="N1469" s="189"/>
      <c r="O1469" s="189"/>
      <c r="Q1469" s="189"/>
      <c r="R1469" s="189"/>
      <c r="S1469" s="189"/>
      <c r="T1469" s="189"/>
      <c r="U1469" s="189"/>
    </row>
    <row r="1470" spans="14:21" ht="12.75">
      <c r="N1470" s="189"/>
      <c r="O1470" s="189"/>
      <c r="Q1470" s="189"/>
      <c r="R1470" s="189"/>
      <c r="S1470" s="189"/>
      <c r="T1470" s="189"/>
      <c r="U1470" s="189"/>
    </row>
    <row r="1471" spans="14:21" ht="12.75">
      <c r="N1471" s="189"/>
      <c r="O1471" s="189"/>
      <c r="Q1471" s="189"/>
      <c r="R1471" s="189"/>
      <c r="S1471" s="189"/>
      <c r="T1471" s="189"/>
      <c r="U1471" s="189"/>
    </row>
    <row r="1472" spans="14:21" ht="12.75">
      <c r="N1472" s="189"/>
      <c r="O1472" s="189"/>
      <c r="Q1472" s="189"/>
      <c r="R1472" s="189"/>
      <c r="S1472" s="189"/>
      <c r="T1472" s="189"/>
      <c r="U1472" s="189"/>
    </row>
    <row r="1473" spans="14:21" ht="12.75">
      <c r="N1473" s="189"/>
      <c r="O1473" s="189"/>
      <c r="Q1473" s="189"/>
      <c r="R1473" s="189"/>
      <c r="S1473" s="189"/>
      <c r="T1473" s="189"/>
      <c r="U1473" s="189"/>
    </row>
    <row r="1474" spans="14:21" ht="12.75">
      <c r="N1474" s="189"/>
      <c r="O1474" s="189"/>
      <c r="Q1474" s="189"/>
      <c r="R1474" s="189"/>
      <c r="S1474" s="189"/>
      <c r="T1474" s="189"/>
      <c r="U1474" s="189"/>
    </row>
    <row r="1475" spans="14:21" ht="12.75">
      <c r="N1475" s="189"/>
      <c r="O1475" s="189"/>
      <c r="Q1475" s="189"/>
      <c r="R1475" s="189"/>
      <c r="S1475" s="189"/>
      <c r="T1475" s="189"/>
      <c r="U1475" s="189"/>
    </row>
    <row r="1476" spans="14:21" ht="12.75">
      <c r="N1476" s="189"/>
      <c r="O1476" s="189"/>
      <c r="Q1476" s="189"/>
      <c r="R1476" s="189"/>
      <c r="S1476" s="189"/>
      <c r="T1476" s="189"/>
      <c r="U1476" s="189"/>
    </row>
    <row r="1477" spans="14:21" ht="12.75">
      <c r="N1477" s="189"/>
      <c r="O1477" s="189"/>
      <c r="Q1477" s="189"/>
      <c r="R1477" s="189"/>
      <c r="S1477" s="189"/>
      <c r="T1477" s="189"/>
      <c r="U1477" s="189"/>
    </row>
    <row r="1478" spans="14:21" ht="12.75">
      <c r="N1478" s="189"/>
      <c r="O1478" s="189"/>
      <c r="Q1478" s="189"/>
      <c r="R1478" s="189"/>
      <c r="S1478" s="189"/>
      <c r="T1478" s="189"/>
      <c r="U1478" s="189"/>
    </row>
    <row r="1479" spans="14:21" ht="12.75">
      <c r="N1479" s="189"/>
      <c r="O1479" s="189"/>
      <c r="Q1479" s="189"/>
      <c r="R1479" s="189"/>
      <c r="S1479" s="189"/>
      <c r="T1479" s="189"/>
      <c r="U1479" s="189"/>
    </row>
    <row r="1480" spans="14:21" ht="12.75">
      <c r="N1480" s="189"/>
      <c r="O1480" s="189"/>
      <c r="Q1480" s="189"/>
      <c r="R1480" s="189"/>
      <c r="S1480" s="189"/>
      <c r="T1480" s="189"/>
      <c r="U1480" s="189"/>
    </row>
    <row r="1481" spans="14:21" ht="12.75">
      <c r="N1481" s="189"/>
      <c r="O1481" s="189"/>
      <c r="Q1481" s="189"/>
      <c r="R1481" s="189"/>
      <c r="S1481" s="189"/>
      <c r="T1481" s="189"/>
      <c r="U1481" s="189"/>
    </row>
    <row r="1482" spans="14:21" ht="12.75">
      <c r="N1482" s="189"/>
      <c r="O1482" s="189"/>
      <c r="Q1482" s="189"/>
      <c r="R1482" s="189"/>
      <c r="S1482" s="189"/>
      <c r="T1482" s="189"/>
      <c r="U1482" s="189"/>
    </row>
    <row r="1483" spans="14:21" ht="12.75">
      <c r="N1483" s="189"/>
      <c r="O1483" s="189"/>
      <c r="Q1483" s="189"/>
      <c r="R1483" s="189"/>
      <c r="S1483" s="189"/>
      <c r="T1483" s="189"/>
      <c r="U1483" s="189"/>
    </row>
    <row r="1484" spans="14:21" ht="12.75">
      <c r="N1484" s="189"/>
      <c r="O1484" s="189"/>
      <c r="Q1484" s="189"/>
      <c r="R1484" s="189"/>
      <c r="S1484" s="189"/>
      <c r="T1484" s="189"/>
      <c r="U1484" s="189"/>
    </row>
    <row r="1485" spans="14:21" ht="12.75">
      <c r="N1485" s="189"/>
      <c r="O1485" s="189"/>
      <c r="Q1485" s="189"/>
      <c r="R1485" s="189"/>
      <c r="S1485" s="189"/>
      <c r="T1485" s="189"/>
      <c r="U1485" s="189"/>
    </row>
    <row r="1486" spans="14:21" ht="12.75">
      <c r="N1486" s="189"/>
      <c r="O1486" s="189"/>
      <c r="Q1486" s="189"/>
      <c r="R1486" s="189"/>
      <c r="S1486" s="189"/>
      <c r="T1486" s="189"/>
      <c r="U1486" s="189"/>
    </row>
    <row r="1487" spans="14:21" ht="12.75">
      <c r="N1487" s="189"/>
      <c r="O1487" s="189"/>
      <c r="Q1487" s="189"/>
      <c r="R1487" s="189"/>
      <c r="S1487" s="189"/>
      <c r="T1487" s="189"/>
      <c r="U1487" s="189"/>
    </row>
    <row r="1488" spans="14:21" ht="12.75">
      <c r="N1488" s="189"/>
      <c r="O1488" s="189"/>
      <c r="Q1488" s="189"/>
      <c r="R1488" s="189"/>
      <c r="S1488" s="189"/>
      <c r="T1488" s="189"/>
      <c r="U1488" s="189"/>
    </row>
    <row r="1489" spans="14:21" ht="12.75">
      <c r="N1489" s="189"/>
      <c r="O1489" s="189"/>
      <c r="Q1489" s="189"/>
      <c r="R1489" s="189"/>
      <c r="S1489" s="189"/>
      <c r="T1489" s="189"/>
      <c r="U1489" s="189"/>
    </row>
    <row r="1490" spans="14:21" ht="12.75">
      <c r="N1490" s="189"/>
      <c r="O1490" s="189"/>
      <c r="Q1490" s="189"/>
      <c r="R1490" s="189"/>
      <c r="S1490" s="189"/>
      <c r="T1490" s="189"/>
      <c r="U1490" s="189"/>
    </row>
    <row r="1491" spans="14:21" ht="12.75">
      <c r="N1491" s="189"/>
      <c r="O1491" s="189"/>
      <c r="Q1491" s="189"/>
      <c r="R1491" s="189"/>
      <c r="S1491" s="189"/>
      <c r="T1491" s="189"/>
      <c r="U1491" s="189"/>
    </row>
    <row r="1492" spans="14:21" ht="12.75">
      <c r="N1492" s="189"/>
      <c r="O1492" s="189"/>
      <c r="Q1492" s="189"/>
      <c r="R1492" s="189"/>
      <c r="S1492" s="189"/>
      <c r="T1492" s="189"/>
      <c r="U1492" s="189"/>
    </row>
    <row r="1493" spans="14:21" ht="12.75">
      <c r="N1493" s="189"/>
      <c r="O1493" s="189"/>
      <c r="Q1493" s="189"/>
      <c r="R1493" s="189"/>
      <c r="S1493" s="189"/>
      <c r="T1493" s="189"/>
      <c r="U1493" s="189"/>
    </row>
    <row r="1494" spans="14:21" ht="12.75">
      <c r="N1494" s="189"/>
      <c r="O1494" s="189"/>
      <c r="Q1494" s="189"/>
      <c r="R1494" s="189"/>
      <c r="S1494" s="189"/>
      <c r="T1494" s="189"/>
      <c r="U1494" s="189"/>
    </row>
    <row r="1495" spans="14:21" ht="12.75">
      <c r="N1495" s="189"/>
      <c r="O1495" s="189"/>
      <c r="Q1495" s="189"/>
      <c r="R1495" s="189"/>
      <c r="S1495" s="189"/>
      <c r="T1495" s="189"/>
      <c r="U1495" s="189"/>
    </row>
    <row r="1496" spans="14:21" ht="12.75">
      <c r="N1496" s="189"/>
      <c r="O1496" s="189"/>
      <c r="Q1496" s="189"/>
      <c r="R1496" s="189"/>
      <c r="S1496" s="189"/>
      <c r="T1496" s="189"/>
      <c r="U1496" s="189"/>
    </row>
    <row r="1497" spans="14:21" ht="12.75">
      <c r="N1497" s="189"/>
      <c r="O1497" s="189"/>
      <c r="Q1497" s="189"/>
      <c r="R1497" s="189"/>
      <c r="S1497" s="189"/>
      <c r="T1497" s="189"/>
      <c r="U1497" s="189"/>
    </row>
    <row r="1498" spans="14:21" ht="12.75">
      <c r="N1498" s="189"/>
      <c r="O1498" s="189"/>
      <c r="Q1498" s="189"/>
      <c r="R1498" s="189"/>
      <c r="S1498" s="189"/>
      <c r="T1498" s="189"/>
      <c r="U1498" s="189"/>
    </row>
    <row r="1499" spans="14:21" ht="12.75">
      <c r="N1499" s="189"/>
      <c r="O1499" s="189"/>
      <c r="Q1499" s="189"/>
      <c r="R1499" s="189"/>
      <c r="S1499" s="189"/>
      <c r="T1499" s="189"/>
      <c r="U1499" s="189"/>
    </row>
    <row r="1500" spans="14:21" ht="12.75">
      <c r="N1500" s="189"/>
      <c r="O1500" s="189"/>
      <c r="Q1500" s="189"/>
      <c r="R1500" s="189"/>
      <c r="S1500" s="189"/>
      <c r="T1500" s="189"/>
      <c r="U1500" s="189"/>
    </row>
    <row r="1501" spans="14:21" ht="12.75">
      <c r="N1501" s="189"/>
      <c r="O1501" s="189"/>
      <c r="Q1501" s="189"/>
      <c r="R1501" s="189"/>
      <c r="S1501" s="189"/>
      <c r="T1501" s="189"/>
      <c r="U1501" s="189"/>
    </row>
    <row r="1502" spans="14:21" ht="12.75">
      <c r="N1502" s="189"/>
      <c r="O1502" s="189"/>
      <c r="Q1502" s="189"/>
      <c r="R1502" s="189"/>
      <c r="S1502" s="189"/>
      <c r="T1502" s="189"/>
      <c r="U1502" s="189"/>
    </row>
    <row r="1503" spans="14:21" ht="12.75">
      <c r="N1503" s="189"/>
      <c r="O1503" s="189"/>
      <c r="Q1503" s="189"/>
      <c r="R1503" s="189"/>
      <c r="S1503" s="189"/>
      <c r="T1503" s="189"/>
      <c r="U1503" s="189"/>
    </row>
    <row r="1504" spans="14:21" ht="12.75">
      <c r="N1504" s="189"/>
      <c r="O1504" s="189"/>
      <c r="Q1504" s="189"/>
      <c r="R1504" s="189"/>
      <c r="S1504" s="189"/>
      <c r="T1504" s="189"/>
      <c r="U1504" s="189"/>
    </row>
    <row r="1505" spans="14:21" ht="12.75">
      <c r="N1505" s="189"/>
      <c r="O1505" s="189"/>
      <c r="Q1505" s="189"/>
      <c r="R1505" s="189"/>
      <c r="S1505" s="189"/>
      <c r="T1505" s="189"/>
      <c r="U1505" s="189"/>
    </row>
    <row r="1506" spans="14:21" ht="12.75">
      <c r="N1506" s="189"/>
      <c r="O1506" s="189"/>
      <c r="Q1506" s="189"/>
      <c r="R1506" s="189"/>
      <c r="S1506" s="189"/>
      <c r="T1506" s="189"/>
      <c r="U1506" s="189"/>
    </row>
    <row r="1507" spans="14:21" ht="12.75">
      <c r="N1507" s="189"/>
      <c r="O1507" s="189"/>
      <c r="Q1507" s="189"/>
      <c r="R1507" s="189"/>
      <c r="S1507" s="189"/>
      <c r="T1507" s="189"/>
      <c r="U1507" s="189"/>
    </row>
    <row r="1508" spans="14:21" ht="12.75">
      <c r="N1508" s="189"/>
      <c r="O1508" s="189"/>
      <c r="Q1508" s="189"/>
      <c r="R1508" s="189"/>
      <c r="S1508" s="189"/>
      <c r="T1508" s="189"/>
      <c r="U1508" s="189"/>
    </row>
    <row r="1509" spans="14:21" ht="12.75">
      <c r="N1509" s="189"/>
      <c r="O1509" s="189"/>
      <c r="Q1509" s="189"/>
      <c r="R1509" s="189"/>
      <c r="S1509" s="189"/>
      <c r="T1509" s="189"/>
      <c r="U1509" s="189"/>
    </row>
    <row r="1510" spans="14:21" ht="12.75">
      <c r="N1510" s="189"/>
      <c r="O1510" s="189"/>
      <c r="Q1510" s="189"/>
      <c r="R1510" s="189"/>
      <c r="S1510" s="189"/>
      <c r="T1510" s="189"/>
      <c r="U1510" s="189"/>
    </row>
    <row r="1511" spans="14:21" ht="12.75">
      <c r="N1511" s="189"/>
      <c r="O1511" s="189"/>
      <c r="Q1511" s="189"/>
      <c r="R1511" s="189"/>
      <c r="S1511" s="189"/>
      <c r="T1511" s="189"/>
      <c r="U1511" s="189"/>
    </row>
    <row r="1512" spans="14:21" ht="12.75">
      <c r="N1512" s="189"/>
      <c r="O1512" s="189"/>
      <c r="Q1512" s="189"/>
      <c r="R1512" s="189"/>
      <c r="S1512" s="189"/>
      <c r="T1512" s="189"/>
      <c r="U1512" s="189"/>
    </row>
    <row r="1513" spans="14:21" ht="12.75">
      <c r="N1513" s="189"/>
      <c r="O1513" s="189"/>
      <c r="Q1513" s="189"/>
      <c r="R1513" s="189"/>
      <c r="S1513" s="189"/>
      <c r="T1513" s="189"/>
      <c r="U1513" s="189"/>
    </row>
    <row r="1514" spans="14:21" ht="12.75">
      <c r="N1514" s="189"/>
      <c r="O1514" s="189"/>
      <c r="Q1514" s="189"/>
      <c r="R1514" s="189"/>
      <c r="S1514" s="189"/>
      <c r="T1514" s="189"/>
      <c r="U1514" s="189"/>
    </row>
    <row r="1515" spans="14:21" ht="12.75">
      <c r="N1515" s="189"/>
      <c r="O1515" s="189"/>
      <c r="Q1515" s="189"/>
      <c r="R1515" s="189"/>
      <c r="S1515" s="189"/>
      <c r="T1515" s="189"/>
      <c r="U1515" s="189"/>
    </row>
    <row r="1516" spans="14:21" ht="12.75">
      <c r="N1516" s="189"/>
      <c r="O1516" s="189"/>
      <c r="Q1516" s="189"/>
      <c r="R1516" s="189"/>
      <c r="S1516" s="189"/>
      <c r="T1516" s="189"/>
      <c r="U1516" s="189"/>
    </row>
    <row r="1517" spans="14:21" ht="12.75">
      <c r="N1517" s="189"/>
      <c r="O1517" s="189"/>
      <c r="Q1517" s="189"/>
      <c r="R1517" s="189"/>
      <c r="S1517" s="189"/>
      <c r="T1517" s="189"/>
      <c r="U1517" s="189"/>
    </row>
    <row r="1518" spans="14:21" ht="12.75">
      <c r="N1518" s="189"/>
      <c r="O1518" s="189"/>
      <c r="Q1518" s="189"/>
      <c r="R1518" s="189"/>
      <c r="S1518" s="189"/>
      <c r="T1518" s="189"/>
      <c r="U1518" s="189"/>
    </row>
    <row r="1519" spans="14:21" ht="12.75">
      <c r="N1519" s="189"/>
      <c r="O1519" s="189"/>
      <c r="Q1519" s="189"/>
      <c r="R1519" s="189"/>
      <c r="S1519" s="189"/>
      <c r="T1519" s="189"/>
      <c r="U1519" s="189"/>
    </row>
    <row r="1520" spans="14:21" ht="12.75">
      <c r="N1520" s="189"/>
      <c r="O1520" s="189"/>
      <c r="Q1520" s="189"/>
      <c r="R1520" s="189"/>
      <c r="S1520" s="189"/>
      <c r="T1520" s="189"/>
      <c r="U1520" s="189"/>
    </row>
    <row r="1521" spans="14:21" ht="12.75">
      <c r="N1521" s="189"/>
      <c r="O1521" s="189"/>
      <c r="Q1521" s="189"/>
      <c r="R1521" s="189"/>
      <c r="S1521" s="189"/>
      <c r="T1521" s="189"/>
      <c r="U1521" s="189"/>
    </row>
    <row r="1522" spans="14:21" ht="12.75">
      <c r="N1522" s="189"/>
      <c r="O1522" s="189"/>
      <c r="Q1522" s="189"/>
      <c r="R1522" s="189"/>
      <c r="S1522" s="189"/>
      <c r="T1522" s="189"/>
      <c r="U1522" s="189"/>
    </row>
    <row r="1523" spans="14:21" ht="12.75">
      <c r="N1523" s="189"/>
      <c r="O1523" s="189"/>
      <c r="Q1523" s="189"/>
      <c r="R1523" s="189"/>
      <c r="S1523" s="189"/>
      <c r="T1523" s="189"/>
      <c r="U1523" s="189"/>
    </row>
    <row r="1524" spans="14:21" ht="12.75">
      <c r="N1524" s="189"/>
      <c r="O1524" s="189"/>
      <c r="Q1524" s="189"/>
      <c r="R1524" s="189"/>
      <c r="S1524" s="189"/>
      <c r="T1524" s="189"/>
      <c r="U1524" s="189"/>
    </row>
    <row r="1525" spans="14:21" ht="12.75">
      <c r="N1525" s="189"/>
      <c r="O1525" s="189"/>
      <c r="Q1525" s="189"/>
      <c r="R1525" s="189"/>
      <c r="S1525" s="189"/>
      <c r="T1525" s="189"/>
      <c r="U1525" s="189"/>
    </row>
    <row r="1526" spans="14:21" ht="12.75">
      <c r="N1526" s="189"/>
      <c r="O1526" s="189"/>
      <c r="Q1526" s="189"/>
      <c r="R1526" s="189"/>
      <c r="S1526" s="189"/>
      <c r="T1526" s="189"/>
      <c r="U1526" s="189"/>
    </row>
    <row r="1527" spans="14:21" ht="12.75">
      <c r="N1527" s="189"/>
      <c r="O1527" s="189"/>
      <c r="Q1527" s="189"/>
      <c r="R1527" s="189"/>
      <c r="S1527" s="189"/>
      <c r="T1527" s="189"/>
      <c r="U1527" s="189"/>
    </row>
    <row r="1528" spans="14:21" ht="12.75">
      <c r="N1528" s="189"/>
      <c r="O1528" s="189"/>
      <c r="Q1528" s="189"/>
      <c r="R1528" s="189"/>
      <c r="S1528" s="189"/>
      <c r="T1528" s="189"/>
      <c r="U1528" s="189"/>
    </row>
    <row r="1529" spans="14:21" ht="12.75">
      <c r="N1529" s="189"/>
      <c r="O1529" s="189"/>
      <c r="Q1529" s="189"/>
      <c r="R1529" s="189"/>
      <c r="S1529" s="189"/>
      <c r="T1529" s="189"/>
      <c r="U1529" s="189"/>
    </row>
    <row r="1530" spans="14:21" ht="12.75">
      <c r="N1530" s="189"/>
      <c r="O1530" s="189"/>
      <c r="Q1530" s="189"/>
      <c r="R1530" s="189"/>
      <c r="S1530" s="189"/>
      <c r="T1530" s="189"/>
      <c r="U1530" s="189"/>
    </row>
    <row r="1531" spans="14:21" ht="12.75">
      <c r="N1531" s="189"/>
      <c r="O1531" s="189"/>
      <c r="Q1531" s="189"/>
      <c r="R1531" s="189"/>
      <c r="S1531" s="189"/>
      <c r="T1531" s="189"/>
      <c r="U1531" s="189"/>
    </row>
    <row r="1532" spans="14:21" ht="12.75">
      <c r="N1532" s="189"/>
      <c r="O1532" s="189"/>
      <c r="Q1532" s="189"/>
      <c r="R1532" s="189"/>
      <c r="S1532" s="189"/>
      <c r="T1532" s="189"/>
      <c r="U1532" s="189"/>
    </row>
    <row r="1533" spans="14:21" ht="12.75">
      <c r="N1533" s="189"/>
      <c r="O1533" s="189"/>
      <c r="Q1533" s="189"/>
      <c r="R1533" s="189"/>
      <c r="S1533" s="189"/>
      <c r="T1533" s="189"/>
      <c r="U1533" s="189"/>
    </row>
    <row r="1534" spans="14:21" ht="12.75">
      <c r="N1534" s="189"/>
      <c r="O1534" s="189"/>
      <c r="Q1534" s="189"/>
      <c r="R1534" s="189"/>
      <c r="S1534" s="189"/>
      <c r="T1534" s="189"/>
      <c r="U1534" s="189"/>
    </row>
    <row r="1535" spans="14:21" ht="12.75">
      <c r="N1535" s="189"/>
      <c r="O1535" s="189"/>
      <c r="Q1535" s="189"/>
      <c r="R1535" s="189"/>
      <c r="S1535" s="189"/>
      <c r="T1535" s="189"/>
      <c r="U1535" s="189"/>
    </row>
    <row r="1536" spans="14:21" ht="12.75">
      <c r="N1536" s="189"/>
      <c r="O1536" s="189"/>
      <c r="Q1536" s="189"/>
      <c r="R1536" s="189"/>
      <c r="S1536" s="189"/>
      <c r="T1536" s="189"/>
      <c r="U1536" s="189"/>
    </row>
    <row r="1537" spans="14:21" ht="12.75">
      <c r="N1537" s="189"/>
      <c r="O1537" s="189"/>
      <c r="Q1537" s="189"/>
      <c r="R1537" s="189"/>
      <c r="S1537" s="189"/>
      <c r="T1537" s="189"/>
      <c r="U1537" s="189"/>
    </row>
    <row r="1538" spans="14:21" ht="12.75">
      <c r="N1538" s="189"/>
      <c r="O1538" s="189"/>
      <c r="Q1538" s="189"/>
      <c r="R1538" s="189"/>
      <c r="S1538" s="189"/>
      <c r="T1538" s="189"/>
      <c r="U1538" s="189"/>
    </row>
    <row r="1539" spans="14:21" ht="12.75">
      <c r="N1539" s="189"/>
      <c r="O1539" s="189"/>
      <c r="Q1539" s="189"/>
      <c r="R1539" s="189"/>
      <c r="S1539" s="189"/>
      <c r="T1539" s="189"/>
      <c r="U1539" s="189"/>
    </row>
    <row r="1540" spans="14:21" ht="12.75">
      <c r="N1540" s="189"/>
      <c r="O1540" s="189"/>
      <c r="Q1540" s="189"/>
      <c r="R1540" s="189"/>
      <c r="S1540" s="189"/>
      <c r="T1540" s="189"/>
      <c r="U1540" s="189"/>
    </row>
    <row r="1541" spans="14:21" ht="12.75">
      <c r="N1541" s="189"/>
      <c r="O1541" s="189"/>
      <c r="Q1541" s="189"/>
      <c r="R1541" s="189"/>
      <c r="S1541" s="189"/>
      <c r="T1541" s="189"/>
      <c r="U1541" s="189"/>
    </row>
    <row r="1542" spans="14:21" ht="12.75">
      <c r="N1542" s="189"/>
      <c r="O1542" s="189"/>
      <c r="Q1542" s="189"/>
      <c r="R1542" s="189"/>
      <c r="S1542" s="189"/>
      <c r="T1542" s="189"/>
      <c r="U1542" s="189"/>
    </row>
    <row r="1543" spans="14:21" ht="12.75">
      <c r="N1543" s="189"/>
      <c r="O1543" s="189"/>
      <c r="Q1543" s="189"/>
      <c r="R1543" s="189"/>
      <c r="S1543" s="189"/>
      <c r="T1543" s="189"/>
      <c r="U1543" s="189"/>
    </row>
    <row r="1544" spans="14:21" ht="12.75">
      <c r="N1544" s="189"/>
      <c r="O1544" s="189"/>
      <c r="Q1544" s="189"/>
      <c r="R1544" s="189"/>
      <c r="S1544" s="189"/>
      <c r="T1544" s="189"/>
      <c r="U1544" s="189"/>
    </row>
    <row r="1545" spans="14:21" ht="12.75">
      <c r="N1545" s="189"/>
      <c r="O1545" s="189"/>
      <c r="Q1545" s="189"/>
      <c r="R1545" s="189"/>
      <c r="S1545" s="189"/>
      <c r="T1545" s="189"/>
      <c r="U1545" s="189"/>
    </row>
    <row r="1546" spans="14:21" ht="12.75">
      <c r="N1546" s="189"/>
      <c r="O1546" s="189"/>
      <c r="Q1546" s="189"/>
      <c r="R1546" s="189"/>
      <c r="S1546" s="189"/>
      <c r="T1546" s="189"/>
      <c r="U1546" s="189"/>
    </row>
    <row r="1547" spans="14:21" ht="12.75">
      <c r="N1547" s="189"/>
      <c r="O1547" s="189"/>
      <c r="Q1547" s="189"/>
      <c r="R1547" s="189"/>
      <c r="S1547" s="189"/>
      <c r="T1547" s="189"/>
      <c r="U1547" s="189"/>
    </row>
    <row r="1548" spans="14:21" ht="12.75">
      <c r="N1548" s="189"/>
      <c r="O1548" s="189"/>
      <c r="Q1548" s="189"/>
      <c r="R1548" s="189"/>
      <c r="S1548" s="189"/>
      <c r="T1548" s="189"/>
      <c r="U1548" s="189"/>
    </row>
    <row r="1549" spans="14:21" ht="12.75">
      <c r="N1549" s="189"/>
      <c r="O1549" s="189"/>
      <c r="Q1549" s="189"/>
      <c r="R1549" s="189"/>
      <c r="S1549" s="189"/>
      <c r="T1549" s="189"/>
      <c r="U1549" s="189"/>
    </row>
    <row r="1550" spans="14:21" ht="12.75">
      <c r="N1550" s="189"/>
      <c r="O1550" s="189"/>
      <c r="Q1550" s="189"/>
      <c r="R1550" s="189"/>
      <c r="S1550" s="189"/>
      <c r="T1550" s="189"/>
      <c r="U1550" s="189"/>
    </row>
    <row r="1551" spans="14:21" ht="12.75">
      <c r="N1551" s="189"/>
      <c r="O1551" s="189"/>
      <c r="Q1551" s="189"/>
      <c r="R1551" s="189"/>
      <c r="S1551" s="189"/>
      <c r="T1551" s="189"/>
      <c r="U1551" s="189"/>
    </row>
    <row r="1552" spans="14:21" ht="12.75">
      <c r="N1552" s="189"/>
      <c r="O1552" s="189"/>
      <c r="Q1552" s="189"/>
      <c r="R1552" s="189"/>
      <c r="S1552" s="189"/>
      <c r="T1552" s="189"/>
      <c r="U1552" s="189"/>
    </row>
    <row r="1553" spans="14:21" ht="12.75">
      <c r="N1553" s="189"/>
      <c r="O1553" s="189"/>
      <c r="Q1553" s="189"/>
      <c r="R1553" s="189"/>
      <c r="S1553" s="189"/>
      <c r="T1553" s="189"/>
      <c r="U1553" s="189"/>
    </row>
    <row r="1554" spans="14:21" ht="12.75">
      <c r="N1554" s="189"/>
      <c r="O1554" s="189"/>
      <c r="Q1554" s="189"/>
      <c r="R1554" s="189"/>
      <c r="S1554" s="189"/>
      <c r="T1554" s="189"/>
      <c r="U1554" s="189"/>
    </row>
    <row r="1555" spans="14:21" ht="12.75">
      <c r="N1555" s="189"/>
      <c r="O1555" s="189"/>
      <c r="Q1555" s="189"/>
      <c r="R1555" s="189"/>
      <c r="S1555" s="189"/>
      <c r="T1555" s="189"/>
      <c r="U1555" s="189"/>
    </row>
    <row r="1556" spans="14:21" ht="12.75">
      <c r="N1556" s="189"/>
      <c r="O1556" s="189"/>
      <c r="Q1556" s="189"/>
      <c r="R1556" s="189"/>
      <c r="S1556" s="189"/>
      <c r="T1556" s="189"/>
      <c r="U1556" s="189"/>
    </row>
    <row r="1557" spans="14:21" ht="12.75">
      <c r="N1557" s="189"/>
      <c r="O1557" s="189"/>
      <c r="Q1557" s="189"/>
      <c r="R1557" s="189"/>
      <c r="S1557" s="189"/>
      <c r="T1557" s="189"/>
      <c r="U1557" s="189"/>
    </row>
    <row r="1558" spans="14:21" ht="12.75">
      <c r="N1558" s="189"/>
      <c r="O1558" s="189"/>
      <c r="Q1558" s="189"/>
      <c r="R1558" s="189"/>
      <c r="S1558" s="189"/>
      <c r="T1558" s="189"/>
      <c r="U1558" s="189"/>
    </row>
    <row r="1559" spans="14:21" ht="12.75">
      <c r="N1559" s="189"/>
      <c r="O1559" s="189"/>
      <c r="Q1559" s="189"/>
      <c r="R1559" s="189"/>
      <c r="S1559" s="189"/>
      <c r="T1559" s="189"/>
      <c r="U1559" s="189"/>
    </row>
    <row r="1560" spans="14:21" ht="12.75">
      <c r="N1560" s="189"/>
      <c r="O1560" s="189"/>
      <c r="Q1560" s="189"/>
      <c r="R1560" s="189"/>
      <c r="S1560" s="189"/>
      <c r="T1560" s="189"/>
      <c r="U1560" s="189"/>
    </row>
    <row r="1561" spans="14:21" ht="12.75">
      <c r="N1561" s="189"/>
      <c r="O1561" s="189"/>
      <c r="Q1561" s="189"/>
      <c r="R1561" s="189"/>
      <c r="S1561" s="189"/>
      <c r="T1561" s="189"/>
      <c r="U1561" s="189"/>
    </row>
    <row r="1562" spans="14:21" ht="12.75">
      <c r="N1562" s="189"/>
      <c r="O1562" s="189"/>
      <c r="Q1562" s="189"/>
      <c r="R1562" s="189"/>
      <c r="S1562" s="189"/>
      <c r="T1562" s="189"/>
      <c r="U1562" s="189"/>
    </row>
    <row r="1563" spans="14:21" ht="12.75">
      <c r="N1563" s="189"/>
      <c r="O1563" s="189"/>
      <c r="Q1563" s="189"/>
      <c r="R1563" s="189"/>
      <c r="S1563" s="189"/>
      <c r="T1563" s="189"/>
      <c r="U1563" s="189"/>
    </row>
    <row r="1564" spans="14:21" ht="12.75">
      <c r="N1564" s="189"/>
      <c r="O1564" s="189"/>
      <c r="Q1564" s="189"/>
      <c r="R1564" s="189"/>
      <c r="S1564" s="189"/>
      <c r="T1564" s="189"/>
      <c r="U1564" s="189"/>
    </row>
    <row r="1565" spans="14:21" ht="12.75">
      <c r="N1565" s="189"/>
      <c r="O1565" s="189"/>
      <c r="Q1565" s="189"/>
      <c r="R1565" s="189"/>
      <c r="S1565" s="189"/>
      <c r="T1565" s="189"/>
      <c r="U1565" s="189"/>
    </row>
    <row r="1566" spans="14:21" ht="12.75">
      <c r="N1566" s="189"/>
      <c r="O1566" s="189"/>
      <c r="Q1566" s="189"/>
      <c r="R1566" s="189"/>
      <c r="S1566" s="189"/>
      <c r="T1566" s="189"/>
      <c r="U1566" s="189"/>
    </row>
    <row r="1567" spans="14:21" ht="12.75">
      <c r="N1567" s="189"/>
      <c r="O1567" s="189"/>
      <c r="Q1567" s="189"/>
      <c r="R1567" s="189"/>
      <c r="S1567" s="189"/>
      <c r="T1567" s="189"/>
      <c r="U1567" s="189"/>
    </row>
    <row r="1568" spans="14:21" ht="12.75">
      <c r="N1568" s="189"/>
      <c r="O1568" s="189"/>
      <c r="Q1568" s="189"/>
      <c r="R1568" s="189"/>
      <c r="S1568" s="189"/>
      <c r="T1568" s="189"/>
      <c r="U1568" s="189"/>
    </row>
    <row r="1569" spans="14:21" ht="12.75">
      <c r="N1569" s="189"/>
      <c r="O1569" s="189"/>
      <c r="Q1569" s="189"/>
      <c r="R1569" s="189"/>
      <c r="S1569" s="189"/>
      <c r="T1569" s="189"/>
      <c r="U1569" s="189"/>
    </row>
    <row r="1570" spans="14:21" ht="12.75">
      <c r="N1570" s="189"/>
      <c r="O1570" s="189"/>
      <c r="Q1570" s="189"/>
      <c r="R1570" s="189"/>
      <c r="S1570" s="189"/>
      <c r="T1570" s="189"/>
      <c r="U1570" s="189"/>
    </row>
    <row r="1571" spans="14:21" ht="12.75">
      <c r="N1571" s="189"/>
      <c r="O1571" s="189"/>
      <c r="Q1571" s="189"/>
      <c r="R1571" s="189"/>
      <c r="S1571" s="189"/>
      <c r="T1571" s="189"/>
      <c r="U1571" s="189"/>
    </row>
    <row r="1572" spans="14:21" ht="12.75">
      <c r="N1572" s="189"/>
      <c r="O1572" s="189"/>
      <c r="Q1572" s="189"/>
      <c r="R1572" s="189"/>
      <c r="S1572" s="189"/>
      <c r="T1572" s="189"/>
      <c r="U1572" s="189"/>
    </row>
    <row r="1573" spans="14:21" ht="12.75">
      <c r="N1573" s="189"/>
      <c r="O1573" s="189"/>
      <c r="Q1573" s="189"/>
      <c r="R1573" s="189"/>
      <c r="S1573" s="189"/>
      <c r="T1573" s="189"/>
      <c r="U1573" s="189"/>
    </row>
    <row r="1574" spans="14:21" ht="12.75">
      <c r="N1574" s="189"/>
      <c r="O1574" s="189"/>
      <c r="Q1574" s="189"/>
      <c r="R1574" s="189"/>
      <c r="S1574" s="189"/>
      <c r="T1574" s="189"/>
      <c r="U1574" s="189"/>
    </row>
    <row r="1575" spans="14:21" ht="12.75">
      <c r="N1575" s="189"/>
      <c r="O1575" s="189"/>
      <c r="Q1575" s="189"/>
      <c r="R1575" s="189"/>
      <c r="S1575" s="189"/>
      <c r="T1575" s="189"/>
      <c r="U1575" s="189"/>
    </row>
    <row r="1576" spans="14:21" ht="12.75">
      <c r="N1576" s="189"/>
      <c r="O1576" s="189"/>
      <c r="Q1576" s="189"/>
      <c r="R1576" s="189"/>
      <c r="S1576" s="189"/>
      <c r="T1576" s="189"/>
      <c r="U1576" s="189"/>
    </row>
    <row r="1577" spans="14:21" ht="12.75">
      <c r="N1577" s="189"/>
      <c r="O1577" s="189"/>
      <c r="Q1577" s="189"/>
      <c r="R1577" s="189"/>
      <c r="S1577" s="189"/>
      <c r="T1577" s="189"/>
      <c r="U1577" s="189"/>
    </row>
    <row r="1578" spans="14:21" ht="12.75">
      <c r="N1578" s="189"/>
      <c r="O1578" s="189"/>
      <c r="Q1578" s="189"/>
      <c r="R1578" s="189"/>
      <c r="S1578" s="189"/>
      <c r="T1578" s="189"/>
      <c r="U1578" s="189"/>
    </row>
    <row r="1579" spans="14:21" ht="12.75">
      <c r="N1579" s="189"/>
      <c r="O1579" s="189"/>
      <c r="Q1579" s="189"/>
      <c r="R1579" s="189"/>
      <c r="S1579" s="189"/>
      <c r="T1579" s="189"/>
      <c r="U1579" s="189"/>
    </row>
    <row r="1580" spans="14:21" ht="12.75">
      <c r="N1580" s="189"/>
      <c r="O1580" s="189"/>
      <c r="Q1580" s="189"/>
      <c r="R1580" s="189"/>
      <c r="S1580" s="189"/>
      <c r="T1580" s="189"/>
      <c r="U1580" s="189"/>
    </row>
    <row r="1581" spans="14:21" ht="12.75">
      <c r="N1581" s="189"/>
      <c r="O1581" s="189"/>
      <c r="Q1581" s="189"/>
      <c r="R1581" s="189"/>
      <c r="S1581" s="189"/>
      <c r="T1581" s="189"/>
      <c r="U1581" s="189"/>
    </row>
    <row r="1582" spans="14:21" ht="12.75">
      <c r="N1582" s="189"/>
      <c r="O1582" s="189"/>
      <c r="Q1582" s="189"/>
      <c r="R1582" s="189"/>
      <c r="S1582" s="189"/>
      <c r="T1582" s="189"/>
      <c r="U1582" s="189"/>
    </row>
    <row r="1583" spans="14:21" ht="12.75">
      <c r="N1583" s="189"/>
      <c r="O1583" s="189"/>
      <c r="Q1583" s="189"/>
      <c r="R1583" s="189"/>
      <c r="S1583" s="189"/>
      <c r="T1583" s="189"/>
      <c r="U1583" s="189"/>
    </row>
    <row r="1584" spans="14:21" ht="12.75">
      <c r="N1584" s="189"/>
      <c r="O1584" s="189"/>
      <c r="Q1584" s="189"/>
      <c r="R1584" s="189"/>
      <c r="S1584" s="189"/>
      <c r="T1584" s="189"/>
      <c r="U1584" s="189"/>
    </row>
    <row r="1585" spans="14:21" ht="12.75">
      <c r="N1585" s="189"/>
      <c r="O1585" s="189"/>
      <c r="Q1585" s="189"/>
      <c r="R1585" s="189"/>
      <c r="S1585" s="189"/>
      <c r="T1585" s="189"/>
      <c r="U1585" s="189"/>
    </row>
    <row r="1586" spans="14:21" ht="12.75">
      <c r="N1586" s="189"/>
      <c r="O1586" s="189"/>
      <c r="Q1586" s="189"/>
      <c r="R1586" s="189"/>
      <c r="S1586" s="189"/>
      <c r="T1586" s="189"/>
      <c r="U1586" s="189"/>
    </row>
    <row r="1587" spans="14:21" ht="12.75">
      <c r="N1587" s="189"/>
      <c r="O1587" s="189"/>
      <c r="Q1587" s="189"/>
      <c r="R1587" s="189"/>
      <c r="S1587" s="189"/>
      <c r="T1587" s="189"/>
      <c r="U1587" s="189"/>
    </row>
    <row r="1588" spans="14:21" ht="12.75">
      <c r="N1588" s="189"/>
      <c r="O1588" s="189"/>
      <c r="Q1588" s="189"/>
      <c r="R1588" s="189"/>
      <c r="S1588" s="189"/>
      <c r="T1588" s="189"/>
      <c r="U1588" s="189"/>
    </row>
    <row r="1589" spans="14:21" ht="12.75">
      <c r="N1589" s="189"/>
      <c r="O1589" s="189"/>
      <c r="Q1589" s="189"/>
      <c r="R1589" s="189"/>
      <c r="S1589" s="189"/>
      <c r="T1589" s="189"/>
      <c r="U1589" s="189"/>
    </row>
    <row r="1590" spans="14:21" ht="12.75">
      <c r="N1590" s="189"/>
      <c r="O1590" s="189"/>
      <c r="Q1590" s="189"/>
      <c r="R1590" s="189"/>
      <c r="S1590" s="189"/>
      <c r="T1590" s="189"/>
      <c r="U1590" s="189"/>
    </row>
    <row r="1591" spans="14:21" ht="12.75">
      <c r="N1591" s="189"/>
      <c r="O1591" s="189"/>
      <c r="Q1591" s="189"/>
      <c r="R1591" s="189"/>
      <c r="S1591" s="189"/>
      <c r="T1591" s="189"/>
      <c r="U1591" s="189"/>
    </row>
    <row r="1592" spans="14:21" ht="12.75">
      <c r="N1592" s="189"/>
      <c r="O1592" s="189"/>
      <c r="Q1592" s="189"/>
      <c r="R1592" s="189"/>
      <c r="S1592" s="189"/>
      <c r="T1592" s="189"/>
      <c r="U1592" s="189"/>
    </row>
    <row r="1593" spans="14:21" ht="12.75">
      <c r="N1593" s="189"/>
      <c r="O1593" s="189"/>
      <c r="Q1593" s="189"/>
      <c r="R1593" s="189"/>
      <c r="S1593" s="189"/>
      <c r="T1593" s="189"/>
      <c r="U1593" s="189"/>
    </row>
    <row r="1594" spans="14:21" ht="12.75">
      <c r="N1594" s="189"/>
      <c r="O1594" s="189"/>
      <c r="Q1594" s="189"/>
      <c r="R1594" s="189"/>
      <c r="S1594" s="189"/>
      <c r="T1594" s="189"/>
      <c r="U1594" s="189"/>
    </row>
    <row r="1595" spans="14:21" ht="12.75">
      <c r="N1595" s="189"/>
      <c r="O1595" s="189"/>
      <c r="Q1595" s="189"/>
      <c r="R1595" s="189"/>
      <c r="S1595" s="189"/>
      <c r="T1595" s="189"/>
      <c r="U1595" s="189"/>
    </row>
    <row r="1596" spans="14:21" ht="12.75">
      <c r="N1596" s="189"/>
      <c r="O1596" s="189"/>
      <c r="Q1596" s="189"/>
      <c r="R1596" s="189"/>
      <c r="S1596" s="189"/>
      <c r="T1596" s="189"/>
      <c r="U1596" s="189"/>
    </row>
    <row r="1597" spans="14:21" ht="12.75">
      <c r="N1597" s="189"/>
      <c r="O1597" s="189"/>
      <c r="Q1597" s="189"/>
      <c r="R1597" s="189"/>
      <c r="S1597" s="189"/>
      <c r="T1597" s="189"/>
      <c r="U1597" s="189"/>
    </row>
    <row r="1598" spans="14:21" ht="12.75">
      <c r="N1598" s="189"/>
      <c r="O1598" s="189"/>
      <c r="Q1598" s="189"/>
      <c r="R1598" s="189"/>
      <c r="S1598" s="189"/>
      <c r="T1598" s="189"/>
      <c r="U1598" s="189"/>
    </row>
    <row r="1599" spans="14:21" ht="12.75">
      <c r="N1599" s="189"/>
      <c r="O1599" s="189"/>
      <c r="Q1599" s="189"/>
      <c r="R1599" s="189"/>
      <c r="S1599" s="189"/>
      <c r="T1599" s="189"/>
      <c r="U1599" s="189"/>
    </row>
    <row r="1600" spans="14:21" ht="12.75">
      <c r="N1600" s="189"/>
      <c r="O1600" s="189"/>
      <c r="Q1600" s="189"/>
      <c r="R1600" s="189"/>
      <c r="S1600" s="189"/>
      <c r="T1600" s="189"/>
      <c r="U1600" s="189"/>
    </row>
    <row r="1601" spans="14:21" ht="12.75">
      <c r="N1601" s="189"/>
      <c r="O1601" s="189"/>
      <c r="Q1601" s="189"/>
      <c r="R1601" s="189"/>
      <c r="S1601" s="189"/>
      <c r="T1601" s="189"/>
      <c r="U1601" s="189"/>
    </row>
    <row r="1602" spans="14:21" ht="12.75">
      <c r="N1602" s="189"/>
      <c r="O1602" s="189"/>
      <c r="Q1602" s="189"/>
      <c r="R1602" s="189"/>
      <c r="S1602" s="189"/>
      <c r="T1602" s="189"/>
      <c r="U1602" s="189"/>
    </row>
    <row r="1603" spans="14:21" ht="12.75">
      <c r="N1603" s="189"/>
      <c r="O1603" s="189"/>
      <c r="Q1603" s="189"/>
      <c r="R1603" s="189"/>
      <c r="S1603" s="189"/>
      <c r="T1603" s="189"/>
      <c r="U1603" s="189"/>
    </row>
    <row r="1604" spans="14:21" ht="12.75">
      <c r="N1604" s="189"/>
      <c r="O1604" s="189"/>
      <c r="Q1604" s="189"/>
      <c r="R1604" s="189"/>
      <c r="S1604" s="189"/>
      <c r="T1604" s="189"/>
      <c r="U1604" s="189"/>
    </row>
    <row r="1605" spans="14:21" ht="12.75">
      <c r="N1605" s="189"/>
      <c r="O1605" s="189"/>
      <c r="Q1605" s="189"/>
      <c r="R1605" s="189"/>
      <c r="S1605" s="189"/>
      <c r="T1605" s="189"/>
      <c r="U1605" s="189"/>
    </row>
    <row r="1606" spans="14:21" ht="12.75">
      <c r="N1606" s="189"/>
      <c r="O1606" s="189"/>
      <c r="Q1606" s="189"/>
      <c r="R1606" s="189"/>
      <c r="S1606" s="189"/>
      <c r="T1606" s="189"/>
      <c r="U1606" s="189"/>
    </row>
    <row r="1607" spans="14:21" ht="12.75">
      <c r="N1607" s="189"/>
      <c r="O1607" s="189"/>
      <c r="Q1607" s="189"/>
      <c r="R1607" s="189"/>
      <c r="S1607" s="189"/>
      <c r="T1607" s="189"/>
      <c r="U1607" s="189"/>
    </row>
    <row r="1608" spans="14:21" ht="12.75">
      <c r="N1608" s="189"/>
      <c r="O1608" s="189"/>
      <c r="Q1608" s="189"/>
      <c r="R1608" s="189"/>
      <c r="S1608" s="189"/>
      <c r="T1608" s="189"/>
      <c r="U1608" s="189"/>
    </row>
    <row r="1609" spans="14:21" ht="12.75">
      <c r="N1609" s="189"/>
      <c r="O1609" s="189"/>
      <c r="Q1609" s="189"/>
      <c r="R1609" s="189"/>
      <c r="S1609" s="189"/>
      <c r="T1609" s="189"/>
      <c r="U1609" s="189"/>
    </row>
    <row r="1610" spans="14:21" ht="12.75">
      <c r="N1610" s="189"/>
      <c r="O1610" s="189"/>
      <c r="Q1610" s="189"/>
      <c r="R1610" s="189"/>
      <c r="S1610" s="189"/>
      <c r="T1610" s="189"/>
      <c r="U1610" s="189"/>
    </row>
    <row r="1611" spans="14:21" ht="12.75">
      <c r="N1611" s="189"/>
      <c r="O1611" s="189"/>
      <c r="Q1611" s="189"/>
      <c r="R1611" s="189"/>
      <c r="S1611" s="189"/>
      <c r="T1611" s="189"/>
      <c r="U1611" s="189"/>
    </row>
    <row r="1612" spans="14:21" ht="12.75">
      <c r="N1612" s="189"/>
      <c r="O1612" s="189"/>
      <c r="Q1612" s="189"/>
      <c r="R1612" s="189"/>
      <c r="S1612" s="189"/>
      <c r="T1612" s="189"/>
      <c r="U1612" s="189"/>
    </row>
    <row r="1613" spans="14:21" ht="12.75">
      <c r="N1613" s="189"/>
      <c r="O1613" s="189"/>
      <c r="Q1613" s="189"/>
      <c r="R1613" s="189"/>
      <c r="S1613" s="189"/>
      <c r="T1613" s="189"/>
      <c r="U1613" s="189"/>
    </row>
    <row r="1614" spans="14:21" ht="12.75">
      <c r="N1614" s="189"/>
      <c r="O1614" s="189"/>
      <c r="Q1614" s="189"/>
      <c r="R1614" s="189"/>
      <c r="S1614" s="189"/>
      <c r="T1614" s="189"/>
      <c r="U1614" s="189"/>
    </row>
    <row r="1615" spans="14:21" ht="12.75">
      <c r="N1615" s="189"/>
      <c r="O1615" s="189"/>
      <c r="Q1615" s="189"/>
      <c r="R1615" s="189"/>
      <c r="S1615" s="189"/>
      <c r="T1615" s="189"/>
      <c r="U1615" s="189"/>
    </row>
    <row r="1616" spans="14:21" ht="12.75">
      <c r="N1616" s="189"/>
      <c r="O1616" s="189"/>
      <c r="Q1616" s="189"/>
      <c r="R1616" s="189"/>
      <c r="S1616" s="189"/>
      <c r="T1616" s="189"/>
      <c r="U1616" s="189"/>
    </row>
    <row r="1617" spans="14:21" ht="12.75">
      <c r="N1617" s="189"/>
      <c r="O1617" s="189"/>
      <c r="Q1617" s="189"/>
      <c r="R1617" s="189"/>
      <c r="S1617" s="189"/>
      <c r="T1617" s="189"/>
      <c r="U1617" s="189"/>
    </row>
    <row r="1618" spans="14:21" ht="12.75">
      <c r="N1618" s="189"/>
      <c r="O1618" s="189"/>
      <c r="Q1618" s="189"/>
      <c r="R1618" s="189"/>
      <c r="S1618" s="189"/>
      <c r="T1618" s="189"/>
      <c r="U1618" s="189"/>
    </row>
    <row r="1619" spans="14:21" ht="12.75">
      <c r="N1619" s="189"/>
      <c r="O1619" s="189"/>
      <c r="Q1619" s="189"/>
      <c r="R1619" s="189"/>
      <c r="S1619" s="189"/>
      <c r="T1619" s="189"/>
      <c r="U1619" s="189"/>
    </row>
    <row r="1620" spans="14:21" ht="12.75">
      <c r="N1620" s="189"/>
      <c r="O1620" s="189"/>
      <c r="Q1620" s="189"/>
      <c r="R1620" s="189"/>
      <c r="S1620" s="189"/>
      <c r="T1620" s="189"/>
      <c r="U1620" s="189"/>
    </row>
    <row r="1621" spans="14:21" ht="12.75">
      <c r="N1621" s="189"/>
      <c r="O1621" s="189"/>
      <c r="Q1621" s="189"/>
      <c r="R1621" s="189"/>
      <c r="S1621" s="189"/>
      <c r="T1621" s="189"/>
      <c r="U1621" s="189"/>
    </row>
    <row r="1622" spans="14:21" ht="12.75">
      <c r="N1622" s="189"/>
      <c r="O1622" s="189"/>
      <c r="Q1622" s="189"/>
      <c r="R1622" s="189"/>
      <c r="S1622" s="189"/>
      <c r="T1622" s="189"/>
      <c r="U1622" s="189"/>
    </row>
    <row r="1623" spans="14:21" ht="12.75">
      <c r="N1623" s="189"/>
      <c r="O1623" s="189"/>
      <c r="Q1623" s="189"/>
      <c r="R1623" s="189"/>
      <c r="S1623" s="189"/>
      <c r="T1623" s="189"/>
      <c r="U1623" s="189"/>
    </row>
    <row r="1624" spans="14:21" ht="12.75">
      <c r="N1624" s="189"/>
      <c r="O1624" s="189"/>
      <c r="Q1624" s="189"/>
      <c r="R1624" s="189"/>
      <c r="S1624" s="189"/>
      <c r="T1624" s="189"/>
      <c r="U1624" s="189"/>
    </row>
    <row r="1625" spans="14:21" ht="12.75">
      <c r="N1625" s="189"/>
      <c r="O1625" s="189"/>
      <c r="Q1625" s="189"/>
      <c r="R1625" s="189"/>
      <c r="S1625" s="189"/>
      <c r="T1625" s="189"/>
      <c r="U1625" s="189"/>
    </row>
    <row r="1626" spans="14:21" ht="12.75">
      <c r="N1626" s="189"/>
      <c r="O1626" s="189"/>
      <c r="Q1626" s="189"/>
      <c r="R1626" s="189"/>
      <c r="S1626" s="189"/>
      <c r="T1626" s="189"/>
      <c r="U1626" s="189"/>
    </row>
    <row r="1627" spans="14:21" ht="12.75">
      <c r="N1627" s="189"/>
      <c r="O1627" s="189"/>
      <c r="Q1627" s="189"/>
      <c r="R1627" s="189"/>
      <c r="S1627" s="189"/>
      <c r="T1627" s="189"/>
      <c r="U1627" s="189"/>
    </row>
    <row r="1628" spans="14:21" ht="12.75">
      <c r="N1628" s="189"/>
      <c r="O1628" s="189"/>
      <c r="Q1628" s="189"/>
      <c r="R1628" s="189"/>
      <c r="S1628" s="189"/>
      <c r="T1628" s="189"/>
      <c r="U1628" s="189"/>
    </row>
    <row r="1629" spans="14:21" ht="12.75">
      <c r="N1629" s="189"/>
      <c r="O1629" s="189"/>
      <c r="Q1629" s="189"/>
      <c r="R1629" s="189"/>
      <c r="S1629" s="189"/>
      <c r="T1629" s="189"/>
      <c r="U1629" s="189"/>
    </row>
    <row r="1630" spans="14:21" ht="12.75">
      <c r="N1630" s="189"/>
      <c r="O1630" s="189"/>
      <c r="Q1630" s="189"/>
      <c r="R1630" s="189"/>
      <c r="S1630" s="189"/>
      <c r="T1630" s="189"/>
      <c r="U1630" s="189"/>
    </row>
    <row r="1631" spans="14:21" ht="12.75">
      <c r="N1631" s="189"/>
      <c r="O1631" s="189"/>
      <c r="Q1631" s="189"/>
      <c r="R1631" s="189"/>
      <c r="S1631" s="189"/>
      <c r="T1631" s="189"/>
      <c r="U1631" s="189"/>
    </row>
    <row r="1632" spans="14:21" ht="12.75">
      <c r="N1632" s="189"/>
      <c r="O1632" s="189"/>
      <c r="Q1632" s="189"/>
      <c r="R1632" s="189"/>
      <c r="S1632" s="189"/>
      <c r="T1632" s="189"/>
      <c r="U1632" s="189"/>
    </row>
    <row r="1633" spans="14:21" ht="12.75">
      <c r="N1633" s="189"/>
      <c r="O1633" s="189"/>
      <c r="Q1633" s="189"/>
      <c r="R1633" s="189"/>
      <c r="S1633" s="189"/>
      <c r="T1633" s="189"/>
      <c r="U1633" s="189"/>
    </row>
    <row r="1634" spans="14:21" ht="12.75">
      <c r="N1634" s="189"/>
      <c r="O1634" s="189"/>
      <c r="Q1634" s="189"/>
      <c r="R1634" s="189"/>
      <c r="S1634" s="189"/>
      <c r="T1634" s="189"/>
      <c r="U1634" s="189"/>
    </row>
    <row r="1635" spans="14:21" ht="12.75">
      <c r="N1635" s="189"/>
      <c r="O1635" s="189"/>
      <c r="Q1635" s="189"/>
      <c r="R1635" s="189"/>
      <c r="S1635" s="189"/>
      <c r="T1635" s="189"/>
      <c r="U1635" s="189"/>
    </row>
    <row r="1636" spans="14:21" ht="12.75">
      <c r="N1636" s="189"/>
      <c r="O1636" s="189"/>
      <c r="Q1636" s="189"/>
      <c r="R1636" s="189"/>
      <c r="S1636" s="189"/>
      <c r="T1636" s="189"/>
      <c r="U1636" s="189"/>
    </row>
    <row r="1637" spans="14:21" ht="12.75">
      <c r="N1637" s="189"/>
      <c r="O1637" s="189"/>
      <c r="Q1637" s="189"/>
      <c r="R1637" s="189"/>
      <c r="S1637" s="189"/>
      <c r="T1637" s="189"/>
      <c r="U1637" s="189"/>
    </row>
    <row r="1638" spans="14:21" ht="12.75">
      <c r="N1638" s="189"/>
      <c r="O1638" s="189"/>
      <c r="Q1638" s="189"/>
      <c r="R1638" s="189"/>
      <c r="S1638" s="189"/>
      <c r="T1638" s="189"/>
      <c r="U1638" s="189"/>
    </row>
    <row r="1639" spans="14:21" ht="12.75">
      <c r="N1639" s="189"/>
      <c r="O1639" s="189"/>
      <c r="Q1639" s="189"/>
      <c r="R1639" s="189"/>
      <c r="S1639" s="189"/>
      <c r="T1639" s="189"/>
      <c r="U1639" s="189"/>
    </row>
    <row r="1640" spans="14:21" ht="12.75">
      <c r="N1640" s="189"/>
      <c r="O1640" s="189"/>
      <c r="Q1640" s="189"/>
      <c r="R1640" s="189"/>
      <c r="S1640" s="189"/>
      <c r="T1640" s="189"/>
      <c r="U1640" s="189"/>
    </row>
    <row r="1641" spans="14:21" ht="12.75">
      <c r="N1641" s="189"/>
      <c r="O1641" s="189"/>
      <c r="Q1641" s="189"/>
      <c r="R1641" s="189"/>
      <c r="S1641" s="189"/>
      <c r="T1641" s="189"/>
      <c r="U1641" s="189"/>
    </row>
    <row r="1642" spans="14:21" ht="12.75">
      <c r="N1642" s="189"/>
      <c r="O1642" s="189"/>
      <c r="Q1642" s="189"/>
      <c r="R1642" s="189"/>
      <c r="S1642" s="189"/>
      <c r="T1642" s="189"/>
      <c r="U1642" s="189"/>
    </row>
    <row r="1643" spans="14:21" ht="12.75">
      <c r="N1643" s="189"/>
      <c r="O1643" s="189"/>
      <c r="Q1643" s="189"/>
      <c r="R1643" s="189"/>
      <c r="S1643" s="189"/>
      <c r="T1643" s="189"/>
      <c r="U1643" s="189"/>
    </row>
    <row r="1644" spans="14:21" ht="12.75">
      <c r="N1644" s="189"/>
      <c r="O1644" s="189"/>
      <c r="Q1644" s="189"/>
      <c r="R1644" s="189"/>
      <c r="S1644" s="189"/>
      <c r="T1644" s="189"/>
      <c r="U1644" s="189"/>
    </row>
    <row r="1645" spans="14:21" ht="12.75">
      <c r="N1645" s="189"/>
      <c r="O1645" s="189"/>
      <c r="Q1645" s="189"/>
      <c r="R1645" s="189"/>
      <c r="S1645" s="189"/>
      <c r="T1645" s="189"/>
      <c r="U1645" s="189"/>
    </row>
    <row r="1646" spans="14:21" ht="12.75">
      <c r="N1646" s="189"/>
      <c r="O1646" s="189"/>
      <c r="Q1646" s="189"/>
      <c r="R1646" s="189"/>
      <c r="S1646" s="189"/>
      <c r="T1646" s="189"/>
      <c r="U1646" s="189"/>
    </row>
    <row r="1647" spans="14:21" ht="12.75">
      <c r="N1647" s="189"/>
      <c r="O1647" s="189"/>
      <c r="Q1647" s="189"/>
      <c r="R1647" s="189"/>
      <c r="S1647" s="189"/>
      <c r="T1647" s="189"/>
      <c r="U1647" s="189"/>
    </row>
    <row r="1648" spans="14:21" ht="12.75">
      <c r="N1648" s="189"/>
      <c r="O1648" s="189"/>
      <c r="Q1648" s="189"/>
      <c r="R1648" s="189"/>
      <c r="S1648" s="189"/>
      <c r="T1648" s="189"/>
      <c r="U1648" s="189"/>
    </row>
    <row r="1649" spans="14:21" ht="12.75">
      <c r="N1649" s="189"/>
      <c r="O1649" s="189"/>
      <c r="Q1649" s="189"/>
      <c r="R1649" s="189"/>
      <c r="S1649" s="189"/>
      <c r="T1649" s="189"/>
      <c r="U1649" s="189"/>
    </row>
    <row r="1650" spans="14:21" ht="12.75">
      <c r="N1650" s="189"/>
      <c r="O1650" s="189"/>
      <c r="Q1650" s="189"/>
      <c r="R1650" s="189"/>
      <c r="S1650" s="189"/>
      <c r="T1650" s="189"/>
      <c r="U1650" s="189"/>
    </row>
    <row r="1651" spans="14:21" ht="12.75">
      <c r="N1651" s="189"/>
      <c r="O1651" s="189"/>
      <c r="Q1651" s="189"/>
      <c r="R1651" s="189"/>
      <c r="S1651" s="189"/>
      <c r="T1651" s="189"/>
      <c r="U1651" s="189"/>
    </row>
    <row r="1652" spans="14:21" ht="12.75">
      <c r="N1652" s="189"/>
      <c r="O1652" s="189"/>
      <c r="Q1652" s="189"/>
      <c r="R1652" s="189"/>
      <c r="S1652" s="189"/>
      <c r="T1652" s="189"/>
      <c r="U1652" s="189"/>
    </row>
    <row r="1653" spans="14:21" ht="12.75">
      <c r="N1653" s="189"/>
      <c r="O1653" s="189"/>
      <c r="Q1653" s="189"/>
      <c r="R1653" s="189"/>
      <c r="S1653" s="189"/>
      <c r="T1653" s="189"/>
      <c r="U1653" s="189"/>
    </row>
    <row r="1654" spans="14:21" ht="12.75">
      <c r="N1654" s="189"/>
      <c r="O1654" s="189"/>
      <c r="Q1654" s="189"/>
      <c r="R1654" s="189"/>
      <c r="S1654" s="189"/>
      <c r="T1654" s="189"/>
      <c r="U1654" s="189"/>
    </row>
    <row r="1655" spans="14:21" ht="12.75">
      <c r="N1655" s="189"/>
      <c r="O1655" s="189"/>
      <c r="Q1655" s="189"/>
      <c r="R1655" s="189"/>
      <c r="S1655" s="189"/>
      <c r="T1655" s="189"/>
      <c r="U1655" s="189"/>
    </row>
    <row r="1656" spans="14:21" ht="12.75">
      <c r="N1656" s="189"/>
      <c r="O1656" s="189"/>
      <c r="Q1656" s="189"/>
      <c r="R1656" s="189"/>
      <c r="S1656" s="189"/>
      <c r="T1656" s="189"/>
      <c r="U1656" s="189"/>
    </row>
    <row r="1657" spans="14:21" ht="12.75">
      <c r="N1657" s="189"/>
      <c r="O1657" s="189"/>
      <c r="Q1657" s="189"/>
      <c r="R1657" s="189"/>
      <c r="S1657" s="189"/>
      <c r="T1657" s="189"/>
      <c r="U1657" s="189"/>
    </row>
    <row r="1658" spans="14:21" ht="12.75">
      <c r="N1658" s="189"/>
      <c r="O1658" s="189"/>
      <c r="Q1658" s="189"/>
      <c r="R1658" s="189"/>
      <c r="S1658" s="189"/>
      <c r="T1658" s="189"/>
      <c r="U1658" s="189"/>
    </row>
    <row r="1659" spans="14:21" ht="12.75">
      <c r="N1659" s="189"/>
      <c r="O1659" s="189"/>
      <c r="Q1659" s="189"/>
      <c r="R1659" s="189"/>
      <c r="S1659" s="189"/>
      <c r="T1659" s="189"/>
      <c r="U1659" s="189"/>
    </row>
    <row r="1660" spans="14:21" ht="12.75">
      <c r="N1660" s="189"/>
      <c r="O1660" s="189"/>
      <c r="Q1660" s="189"/>
      <c r="R1660" s="189"/>
      <c r="S1660" s="189"/>
      <c r="T1660" s="189"/>
      <c r="U1660" s="189"/>
    </row>
    <row r="1661" spans="14:21" ht="12.75">
      <c r="N1661" s="189"/>
      <c r="O1661" s="189"/>
      <c r="Q1661" s="189"/>
      <c r="R1661" s="189"/>
      <c r="S1661" s="189"/>
      <c r="T1661" s="189"/>
      <c r="U1661" s="189"/>
    </row>
    <row r="1662" spans="14:21" ht="12.75">
      <c r="N1662" s="189"/>
      <c r="O1662" s="189"/>
      <c r="Q1662" s="189"/>
      <c r="R1662" s="189"/>
      <c r="S1662" s="189"/>
      <c r="T1662" s="189"/>
      <c r="U1662" s="189"/>
    </row>
    <row r="1663" spans="14:21" ht="12.75">
      <c r="N1663" s="189"/>
      <c r="O1663" s="189"/>
      <c r="Q1663" s="189"/>
      <c r="R1663" s="189"/>
      <c r="S1663" s="189"/>
      <c r="T1663" s="189"/>
      <c r="U1663" s="189"/>
    </row>
    <row r="1664" spans="14:21" ht="12.75">
      <c r="N1664" s="189"/>
      <c r="O1664" s="189"/>
      <c r="Q1664" s="189"/>
      <c r="R1664" s="189"/>
      <c r="S1664" s="189"/>
      <c r="T1664" s="189"/>
      <c r="U1664" s="189"/>
    </row>
    <row r="1665" spans="14:21" ht="12.75">
      <c r="N1665" s="189"/>
      <c r="O1665" s="189"/>
      <c r="Q1665" s="189"/>
      <c r="R1665" s="189"/>
      <c r="S1665" s="189"/>
      <c r="T1665" s="189"/>
      <c r="U1665" s="189"/>
    </row>
    <row r="1666" spans="14:21" ht="12.75">
      <c r="N1666" s="189"/>
      <c r="O1666" s="189"/>
      <c r="Q1666" s="189"/>
      <c r="R1666" s="189"/>
      <c r="S1666" s="189"/>
      <c r="T1666" s="189"/>
      <c r="U1666" s="189"/>
    </row>
    <row r="1667" spans="14:21" ht="12.75">
      <c r="N1667" s="189"/>
      <c r="O1667" s="189"/>
      <c r="Q1667" s="189"/>
      <c r="R1667" s="189"/>
      <c r="S1667" s="189"/>
      <c r="T1667" s="189"/>
      <c r="U1667" s="189"/>
    </row>
    <row r="1668" spans="14:21" ht="12.75">
      <c r="N1668" s="189"/>
      <c r="O1668" s="189"/>
      <c r="Q1668" s="189"/>
      <c r="R1668" s="189"/>
      <c r="S1668" s="189"/>
      <c r="T1668" s="189"/>
      <c r="U1668" s="189"/>
    </row>
    <row r="1669" spans="14:21" ht="12.75">
      <c r="N1669" s="189"/>
      <c r="O1669" s="189"/>
      <c r="Q1669" s="189"/>
      <c r="R1669" s="189"/>
      <c r="S1669" s="189"/>
      <c r="T1669" s="189"/>
      <c r="U1669" s="189"/>
    </row>
    <row r="1670" spans="14:21" ht="12.75">
      <c r="N1670" s="189"/>
      <c r="O1670" s="189"/>
      <c r="Q1670" s="189"/>
      <c r="R1670" s="189"/>
      <c r="S1670" s="189"/>
      <c r="T1670" s="189"/>
      <c r="U1670" s="189"/>
    </row>
    <row r="1671" spans="14:21" ht="12.75">
      <c r="N1671" s="189"/>
      <c r="O1671" s="189"/>
      <c r="Q1671" s="189"/>
      <c r="R1671" s="189"/>
      <c r="S1671" s="189"/>
      <c r="T1671" s="189"/>
      <c r="U1671" s="189"/>
    </row>
    <row r="1672" spans="14:21" ht="12.75">
      <c r="N1672" s="189"/>
      <c r="O1672" s="189"/>
      <c r="Q1672" s="189"/>
      <c r="R1672" s="189"/>
      <c r="S1672" s="189"/>
      <c r="T1672" s="189"/>
      <c r="U1672" s="189"/>
    </row>
    <row r="1673" spans="14:21" ht="12.75">
      <c r="N1673" s="189"/>
      <c r="O1673" s="189"/>
      <c r="Q1673" s="189"/>
      <c r="R1673" s="189"/>
      <c r="S1673" s="189"/>
      <c r="T1673" s="189"/>
      <c r="U1673" s="189"/>
    </row>
    <row r="1674" spans="14:21" ht="12.75">
      <c r="N1674" s="189"/>
      <c r="O1674" s="189"/>
      <c r="Q1674" s="189"/>
      <c r="R1674" s="189"/>
      <c r="S1674" s="189"/>
      <c r="T1674" s="189"/>
      <c r="U1674" s="189"/>
    </row>
    <row r="1675" spans="14:21" ht="12.75">
      <c r="N1675" s="189"/>
      <c r="O1675" s="189"/>
      <c r="Q1675" s="189"/>
      <c r="R1675" s="189"/>
      <c r="S1675" s="189"/>
      <c r="T1675" s="189"/>
      <c r="U1675" s="189"/>
    </row>
    <row r="1676" spans="14:21" ht="12.75">
      <c r="N1676" s="189"/>
      <c r="O1676" s="189"/>
      <c r="Q1676" s="189"/>
      <c r="R1676" s="189"/>
      <c r="S1676" s="189"/>
      <c r="T1676" s="189"/>
      <c r="U1676" s="189"/>
    </row>
    <row r="1677" spans="14:21" ht="12.75">
      <c r="N1677" s="189"/>
      <c r="O1677" s="189"/>
      <c r="Q1677" s="189"/>
      <c r="R1677" s="189"/>
      <c r="S1677" s="189"/>
      <c r="T1677" s="189"/>
      <c r="U1677" s="189"/>
    </row>
    <row r="1678" spans="14:21" ht="12.75">
      <c r="N1678" s="189"/>
      <c r="O1678" s="189"/>
      <c r="Q1678" s="189"/>
      <c r="R1678" s="189"/>
      <c r="S1678" s="189"/>
      <c r="T1678" s="189"/>
      <c r="U1678" s="189"/>
    </row>
    <row r="1679" spans="14:21" ht="12.75">
      <c r="N1679" s="189"/>
      <c r="O1679" s="189"/>
      <c r="Q1679" s="189"/>
      <c r="R1679" s="189"/>
      <c r="S1679" s="189"/>
      <c r="T1679" s="189"/>
      <c r="U1679" s="189"/>
    </row>
    <row r="1680" spans="14:21" ht="12.75">
      <c r="N1680" s="189"/>
      <c r="O1680" s="189"/>
      <c r="Q1680" s="189"/>
      <c r="R1680" s="189"/>
      <c r="S1680" s="189"/>
      <c r="T1680" s="189"/>
      <c r="U1680" s="189"/>
    </row>
    <row r="1681" spans="14:21" ht="12.75">
      <c r="N1681" s="189"/>
      <c r="O1681" s="189"/>
      <c r="Q1681" s="189"/>
      <c r="R1681" s="189"/>
      <c r="S1681" s="189"/>
      <c r="T1681" s="189"/>
      <c r="U1681" s="189"/>
    </row>
    <row r="1682" spans="14:21" ht="12.75">
      <c r="N1682" s="189"/>
      <c r="O1682" s="189"/>
      <c r="Q1682" s="189"/>
      <c r="R1682" s="189"/>
      <c r="S1682" s="189"/>
      <c r="T1682" s="189"/>
      <c r="U1682" s="189"/>
    </row>
    <row r="1683" spans="14:21" ht="12.75">
      <c r="N1683" s="189"/>
      <c r="O1683" s="189"/>
      <c r="Q1683" s="189"/>
      <c r="R1683" s="189"/>
      <c r="S1683" s="189"/>
      <c r="T1683" s="189"/>
      <c r="U1683" s="189"/>
    </row>
    <row r="1684" spans="14:21" ht="12.75">
      <c r="N1684" s="189"/>
      <c r="O1684" s="189"/>
      <c r="Q1684" s="189"/>
      <c r="R1684" s="189"/>
      <c r="S1684" s="189"/>
      <c r="T1684" s="189"/>
      <c r="U1684" s="189"/>
    </row>
    <row r="1685" spans="14:21" ht="12.75">
      <c r="N1685" s="189"/>
      <c r="O1685" s="189"/>
      <c r="Q1685" s="189"/>
      <c r="R1685" s="189"/>
      <c r="S1685" s="189"/>
      <c r="T1685" s="189"/>
      <c r="U1685" s="189"/>
    </row>
    <row r="1686" spans="14:21" ht="12.75">
      <c r="N1686" s="189"/>
      <c r="O1686" s="189"/>
      <c r="Q1686" s="189"/>
      <c r="R1686" s="189"/>
      <c r="S1686" s="189"/>
      <c r="T1686" s="189"/>
      <c r="U1686" s="189"/>
    </row>
    <row r="1687" spans="14:21" ht="12.75">
      <c r="N1687" s="189"/>
      <c r="O1687" s="189"/>
      <c r="Q1687" s="189"/>
      <c r="R1687" s="189"/>
      <c r="S1687" s="189"/>
      <c r="T1687" s="189"/>
      <c r="U1687" s="189"/>
    </row>
    <row r="1688" spans="14:21" ht="12.75">
      <c r="N1688" s="189"/>
      <c r="O1688" s="189"/>
      <c r="Q1688" s="189"/>
      <c r="R1688" s="189"/>
      <c r="S1688" s="189"/>
      <c r="T1688" s="189"/>
      <c r="U1688" s="189"/>
    </row>
    <row r="1689" spans="14:21" ht="12.75">
      <c r="N1689" s="189"/>
      <c r="O1689" s="189"/>
      <c r="Q1689" s="189"/>
      <c r="R1689" s="189"/>
      <c r="S1689" s="189"/>
      <c r="T1689" s="189"/>
      <c r="U1689" s="189"/>
    </row>
    <row r="1690" spans="14:21" ht="12.75">
      <c r="N1690" s="189"/>
      <c r="O1690" s="189"/>
      <c r="Q1690" s="189"/>
      <c r="R1690" s="189"/>
      <c r="S1690" s="189"/>
      <c r="T1690" s="189"/>
      <c r="U1690" s="189"/>
    </row>
    <row r="1691" spans="14:21" ht="12.75">
      <c r="N1691" s="189"/>
      <c r="O1691" s="189"/>
      <c r="Q1691" s="189"/>
      <c r="R1691" s="189"/>
      <c r="S1691" s="189"/>
      <c r="T1691" s="189"/>
      <c r="U1691" s="189"/>
    </row>
    <row r="1692" spans="14:21" ht="12.75">
      <c r="N1692" s="189"/>
      <c r="O1692" s="189"/>
      <c r="Q1692" s="189"/>
      <c r="R1692" s="189"/>
      <c r="S1692" s="189"/>
      <c r="T1692" s="189"/>
      <c r="U1692" s="189"/>
    </row>
    <row r="1693" spans="14:21" ht="12.75">
      <c r="N1693" s="189"/>
      <c r="O1693" s="189"/>
      <c r="Q1693" s="189"/>
      <c r="R1693" s="189"/>
      <c r="S1693" s="189"/>
      <c r="T1693" s="189"/>
      <c r="U1693" s="189"/>
    </row>
    <row r="1694" spans="14:21" ht="12.75">
      <c r="N1694" s="189"/>
      <c r="O1694" s="189"/>
      <c r="Q1694" s="189"/>
      <c r="R1694" s="189"/>
      <c r="S1694" s="189"/>
      <c r="T1694" s="189"/>
      <c r="U1694" s="189"/>
    </row>
    <row r="1695" spans="14:21" ht="12.75">
      <c r="N1695" s="189"/>
      <c r="O1695" s="189"/>
      <c r="Q1695" s="189"/>
      <c r="R1695" s="189"/>
      <c r="S1695" s="189"/>
      <c r="T1695" s="189"/>
      <c r="U1695" s="189"/>
    </row>
    <row r="1696" spans="14:21" ht="12.75">
      <c r="N1696" s="189"/>
      <c r="O1696" s="189"/>
      <c r="Q1696" s="189"/>
      <c r="R1696" s="189"/>
      <c r="S1696" s="189"/>
      <c r="T1696" s="189"/>
      <c r="U1696" s="189"/>
    </row>
    <row r="1697" spans="14:21" ht="12.75">
      <c r="N1697" s="189"/>
      <c r="O1697" s="189"/>
      <c r="Q1697" s="189"/>
      <c r="R1697" s="189"/>
      <c r="S1697" s="189"/>
      <c r="T1697" s="189"/>
      <c r="U1697" s="189"/>
    </row>
    <row r="1698" spans="14:21" ht="12.75">
      <c r="N1698" s="189"/>
      <c r="O1698" s="189"/>
      <c r="Q1698" s="189"/>
      <c r="R1698" s="189"/>
      <c r="S1698" s="189"/>
      <c r="T1698" s="189"/>
      <c r="U1698" s="189"/>
    </row>
    <row r="1699" spans="14:21" ht="12.75">
      <c r="N1699" s="189"/>
      <c r="O1699" s="189"/>
      <c r="Q1699" s="189"/>
      <c r="R1699" s="189"/>
      <c r="S1699" s="189"/>
      <c r="T1699" s="189"/>
      <c r="U1699" s="189"/>
    </row>
    <row r="1700" spans="14:21" ht="12.75">
      <c r="N1700" s="189"/>
      <c r="O1700" s="189"/>
      <c r="Q1700" s="189"/>
      <c r="R1700" s="189"/>
      <c r="S1700" s="189"/>
      <c r="T1700" s="189"/>
      <c r="U1700" s="189"/>
    </row>
    <row r="1701" spans="14:21" ht="12.75">
      <c r="N1701" s="189"/>
      <c r="O1701" s="189"/>
      <c r="Q1701" s="189"/>
      <c r="R1701" s="189"/>
      <c r="S1701" s="189"/>
      <c r="T1701" s="189"/>
      <c r="U1701" s="189"/>
    </row>
    <row r="1702" spans="14:21" ht="12.75">
      <c r="N1702" s="189"/>
      <c r="O1702" s="189"/>
      <c r="Q1702" s="189"/>
      <c r="R1702" s="189"/>
      <c r="S1702" s="189"/>
      <c r="T1702" s="189"/>
      <c r="U1702" s="189"/>
    </row>
    <row r="1703" spans="14:21" ht="12.75">
      <c r="N1703" s="189"/>
      <c r="O1703" s="189"/>
      <c r="Q1703" s="189"/>
      <c r="R1703" s="189"/>
      <c r="S1703" s="189"/>
      <c r="T1703" s="189"/>
      <c r="U1703" s="189"/>
    </row>
    <row r="1704" spans="14:21" ht="12.75">
      <c r="N1704" s="189"/>
      <c r="O1704" s="189"/>
      <c r="Q1704" s="189"/>
      <c r="R1704" s="189"/>
      <c r="S1704" s="189"/>
      <c r="T1704" s="189"/>
      <c r="U1704" s="189"/>
    </row>
    <row r="1705" spans="14:21" ht="12.75">
      <c r="N1705" s="189"/>
      <c r="O1705" s="189"/>
      <c r="Q1705" s="189"/>
      <c r="R1705" s="189"/>
      <c r="S1705" s="189"/>
      <c r="T1705" s="189"/>
      <c r="U1705" s="189"/>
    </row>
    <row r="1706" spans="14:21" ht="12.75">
      <c r="N1706" s="189"/>
      <c r="O1706" s="189"/>
      <c r="Q1706" s="189"/>
      <c r="R1706" s="189"/>
      <c r="S1706" s="189"/>
      <c r="T1706" s="189"/>
      <c r="U1706" s="189"/>
    </row>
    <row r="1707" spans="14:21" ht="12.75">
      <c r="N1707" s="189"/>
      <c r="O1707" s="189"/>
      <c r="Q1707" s="189"/>
      <c r="R1707" s="189"/>
      <c r="S1707" s="189"/>
      <c r="T1707" s="189"/>
      <c r="U1707" s="189"/>
    </row>
    <row r="1708" spans="14:21" ht="12.75">
      <c r="N1708" s="189"/>
      <c r="O1708" s="189"/>
      <c r="Q1708" s="189"/>
      <c r="R1708" s="189"/>
      <c r="S1708" s="189"/>
      <c r="T1708" s="189"/>
      <c r="U1708" s="189"/>
    </row>
    <row r="1709" spans="14:21" ht="12.75">
      <c r="N1709" s="189"/>
      <c r="O1709" s="189"/>
      <c r="Q1709" s="189"/>
      <c r="R1709" s="189"/>
      <c r="S1709" s="189"/>
      <c r="T1709" s="189"/>
      <c r="U1709" s="189"/>
    </row>
    <row r="1710" spans="14:21" ht="12.75">
      <c r="N1710" s="189"/>
      <c r="O1710" s="189"/>
      <c r="Q1710" s="189"/>
      <c r="R1710" s="189"/>
      <c r="S1710" s="189"/>
      <c r="T1710" s="189"/>
      <c r="U1710" s="189"/>
    </row>
    <row r="1711" spans="14:21" ht="12.75">
      <c r="N1711" s="189"/>
      <c r="O1711" s="189"/>
      <c r="Q1711" s="189"/>
      <c r="R1711" s="189"/>
      <c r="S1711" s="189"/>
      <c r="T1711" s="189"/>
      <c r="U1711" s="189"/>
    </row>
    <row r="1712" spans="14:21" ht="12.75">
      <c r="N1712" s="189"/>
      <c r="O1712" s="189"/>
      <c r="Q1712" s="189"/>
      <c r="R1712" s="189"/>
      <c r="S1712" s="189"/>
      <c r="T1712" s="189"/>
      <c r="U1712" s="189"/>
    </row>
    <row r="1713" spans="14:21" ht="12.75">
      <c r="N1713" s="189"/>
      <c r="O1713" s="189"/>
      <c r="Q1713" s="189"/>
      <c r="R1713" s="189"/>
      <c r="S1713" s="189"/>
      <c r="T1713" s="189"/>
      <c r="U1713" s="189"/>
    </row>
    <row r="1714" spans="14:21" ht="12.75">
      <c r="N1714" s="189"/>
      <c r="O1714" s="189"/>
      <c r="Q1714" s="189"/>
      <c r="R1714" s="189"/>
      <c r="S1714" s="189"/>
      <c r="T1714" s="189"/>
      <c r="U1714" s="189"/>
    </row>
    <row r="1715" spans="14:21" ht="12.75">
      <c r="N1715" s="189"/>
      <c r="O1715" s="189"/>
      <c r="Q1715" s="189"/>
      <c r="R1715" s="189"/>
      <c r="S1715" s="189"/>
      <c r="T1715" s="189"/>
      <c r="U1715" s="189"/>
    </row>
    <row r="1716" spans="14:21" ht="12.75">
      <c r="N1716" s="189"/>
      <c r="O1716" s="189"/>
      <c r="Q1716" s="189"/>
      <c r="R1716" s="189"/>
      <c r="S1716" s="189"/>
      <c r="T1716" s="189"/>
      <c r="U1716" s="189"/>
    </row>
    <row r="1717" spans="14:21" ht="12.75">
      <c r="N1717" s="189"/>
      <c r="O1717" s="189"/>
      <c r="Q1717" s="189"/>
      <c r="R1717" s="189"/>
      <c r="S1717" s="189"/>
      <c r="T1717" s="189"/>
      <c r="U1717" s="189"/>
    </row>
    <row r="1718" spans="14:21" ht="12.75">
      <c r="N1718" s="189"/>
      <c r="O1718" s="189"/>
      <c r="Q1718" s="189"/>
      <c r="R1718" s="189"/>
      <c r="S1718" s="189"/>
      <c r="T1718" s="189"/>
      <c r="U1718" s="189"/>
    </row>
    <row r="1719" spans="14:21" ht="12.75">
      <c r="N1719" s="189"/>
      <c r="O1719" s="189"/>
      <c r="Q1719" s="189"/>
      <c r="R1719" s="189"/>
      <c r="S1719" s="189"/>
      <c r="T1719" s="189"/>
      <c r="U1719" s="189"/>
    </row>
    <row r="1720" spans="14:21" ht="12.75">
      <c r="N1720" s="189"/>
      <c r="O1720" s="189"/>
      <c r="Q1720" s="189"/>
      <c r="R1720" s="189"/>
      <c r="S1720" s="189"/>
      <c r="T1720" s="189"/>
      <c r="U1720" s="189"/>
    </row>
    <row r="1721" spans="14:21" ht="12.75">
      <c r="N1721" s="189"/>
      <c r="O1721" s="189"/>
      <c r="Q1721" s="189"/>
      <c r="R1721" s="189"/>
      <c r="S1721" s="189"/>
      <c r="T1721" s="189"/>
      <c r="U1721" s="189"/>
    </row>
    <row r="1722" spans="14:21" ht="12.75">
      <c r="N1722" s="189"/>
      <c r="O1722" s="189"/>
      <c r="Q1722" s="189"/>
      <c r="R1722" s="189"/>
      <c r="S1722" s="189"/>
      <c r="T1722" s="189"/>
      <c r="U1722" s="189"/>
    </row>
    <row r="1723" spans="14:21" ht="12.75">
      <c r="N1723" s="189"/>
      <c r="O1723" s="189"/>
      <c r="Q1723" s="189"/>
      <c r="R1723" s="189"/>
      <c r="S1723" s="189"/>
      <c r="T1723" s="189"/>
      <c r="U1723" s="189"/>
    </row>
    <row r="1724" spans="14:21" ht="12.75">
      <c r="N1724" s="189"/>
      <c r="O1724" s="189"/>
      <c r="Q1724" s="189"/>
      <c r="R1724" s="189"/>
      <c r="S1724" s="189"/>
      <c r="T1724" s="189"/>
      <c r="U1724" s="189"/>
    </row>
    <row r="1725" spans="14:21" ht="12.75">
      <c r="N1725" s="189"/>
      <c r="O1725" s="189"/>
      <c r="Q1725" s="189"/>
      <c r="R1725" s="189"/>
      <c r="S1725" s="189"/>
      <c r="T1725" s="189"/>
      <c r="U1725" s="189"/>
    </row>
    <row r="1726" spans="14:21" ht="12.75">
      <c r="N1726" s="189"/>
      <c r="O1726" s="189"/>
      <c r="Q1726" s="189"/>
      <c r="R1726" s="189"/>
      <c r="S1726" s="189"/>
      <c r="T1726" s="189"/>
      <c r="U1726" s="189"/>
    </row>
    <row r="1727" spans="14:21" ht="12.75">
      <c r="N1727" s="189"/>
      <c r="O1727" s="189"/>
      <c r="Q1727" s="189"/>
      <c r="R1727" s="189"/>
      <c r="S1727" s="189"/>
      <c r="T1727" s="189"/>
      <c r="U1727" s="189"/>
    </row>
    <row r="1728" spans="14:21" ht="12.75">
      <c r="N1728" s="189"/>
      <c r="O1728" s="189"/>
      <c r="Q1728" s="189"/>
      <c r="R1728" s="189"/>
      <c r="S1728" s="189"/>
      <c r="T1728" s="189"/>
      <c r="U1728" s="189"/>
    </row>
    <row r="1729" spans="14:21" ht="12.75">
      <c r="N1729" s="189"/>
      <c r="O1729" s="189"/>
      <c r="Q1729" s="189"/>
      <c r="R1729" s="189"/>
      <c r="S1729" s="189"/>
      <c r="T1729" s="189"/>
      <c r="U1729" s="189"/>
    </row>
    <row r="1730" spans="14:21" ht="12.75">
      <c r="N1730" s="189"/>
      <c r="O1730" s="189"/>
      <c r="Q1730" s="189"/>
      <c r="R1730" s="189"/>
      <c r="S1730" s="189"/>
      <c r="T1730" s="189"/>
      <c r="U1730" s="189"/>
    </row>
    <row r="1731" spans="14:21" ht="12.75">
      <c r="N1731" s="189"/>
      <c r="O1731" s="189"/>
      <c r="Q1731" s="189"/>
      <c r="R1731" s="189"/>
      <c r="S1731" s="189"/>
      <c r="T1731" s="189"/>
      <c r="U1731" s="189"/>
    </row>
    <row r="1732" spans="14:21" ht="12.75">
      <c r="N1732" s="189"/>
      <c r="O1732" s="189"/>
      <c r="Q1732" s="189"/>
      <c r="R1732" s="189"/>
      <c r="S1732" s="189"/>
      <c r="T1732" s="189"/>
      <c r="U1732" s="189"/>
    </row>
    <row r="1733" spans="14:21" ht="12.75">
      <c r="N1733" s="189"/>
      <c r="O1733" s="189"/>
      <c r="Q1733" s="189"/>
      <c r="R1733" s="189"/>
      <c r="S1733" s="189"/>
      <c r="T1733" s="189"/>
      <c r="U1733" s="189"/>
    </row>
    <row r="1734" spans="14:21" ht="12.75">
      <c r="N1734" s="189"/>
      <c r="O1734" s="189"/>
      <c r="Q1734" s="189"/>
      <c r="R1734" s="189"/>
      <c r="S1734" s="189"/>
      <c r="T1734" s="189"/>
      <c r="U1734" s="189"/>
    </row>
    <row r="1735" spans="14:21" ht="12.75">
      <c r="N1735" s="189"/>
      <c r="O1735" s="189"/>
      <c r="Q1735" s="189"/>
      <c r="R1735" s="189"/>
      <c r="S1735" s="189"/>
      <c r="T1735" s="189"/>
      <c r="U1735" s="189"/>
    </row>
    <row r="1736" spans="14:21" ht="12.75">
      <c r="N1736" s="189"/>
      <c r="O1736" s="189"/>
      <c r="Q1736" s="189"/>
      <c r="R1736" s="189"/>
      <c r="S1736" s="189"/>
      <c r="T1736" s="189"/>
      <c r="U1736" s="189"/>
    </row>
    <row r="1737" spans="14:21" ht="12.75">
      <c r="N1737" s="189"/>
      <c r="O1737" s="189"/>
      <c r="Q1737" s="189"/>
      <c r="R1737" s="189"/>
      <c r="S1737" s="189"/>
      <c r="T1737" s="189"/>
      <c r="U1737" s="189"/>
    </row>
    <row r="1738" spans="14:21" ht="12.75">
      <c r="N1738" s="189"/>
      <c r="O1738" s="189"/>
      <c r="Q1738" s="189"/>
      <c r="R1738" s="189"/>
      <c r="S1738" s="189"/>
      <c r="T1738" s="189"/>
      <c r="U1738" s="189"/>
    </row>
    <row r="1739" spans="14:21" ht="12.75">
      <c r="N1739" s="189"/>
      <c r="O1739" s="189"/>
      <c r="Q1739" s="189"/>
      <c r="R1739" s="189"/>
      <c r="S1739" s="189"/>
      <c r="T1739" s="189"/>
      <c r="U1739" s="189"/>
    </row>
    <row r="1740" spans="14:21" ht="12.75">
      <c r="N1740" s="189"/>
      <c r="O1740" s="189"/>
      <c r="Q1740" s="189"/>
      <c r="R1740" s="189"/>
      <c r="S1740" s="189"/>
      <c r="T1740" s="189"/>
      <c r="U1740" s="189"/>
    </row>
    <row r="1741" spans="14:21" ht="12.75">
      <c r="N1741" s="189"/>
      <c r="O1741" s="189"/>
      <c r="Q1741" s="189"/>
      <c r="R1741" s="189"/>
      <c r="S1741" s="189"/>
      <c r="T1741" s="189"/>
      <c r="U1741" s="189"/>
    </row>
    <row r="1742" spans="14:21" ht="12.75">
      <c r="N1742" s="189"/>
      <c r="O1742" s="189"/>
      <c r="Q1742" s="189"/>
      <c r="R1742" s="189"/>
      <c r="S1742" s="189"/>
      <c r="T1742" s="189"/>
      <c r="U1742" s="189"/>
    </row>
    <row r="1743" spans="14:21" ht="12.75">
      <c r="N1743" s="189"/>
      <c r="O1743" s="189"/>
      <c r="Q1743" s="189"/>
      <c r="R1743" s="189"/>
      <c r="S1743" s="189"/>
      <c r="T1743" s="189"/>
      <c r="U1743" s="189"/>
    </row>
    <row r="1744" spans="14:21" ht="12.75">
      <c r="N1744" s="189"/>
      <c r="O1744" s="189"/>
      <c r="Q1744" s="189"/>
      <c r="R1744" s="189"/>
      <c r="S1744" s="189"/>
      <c r="T1744" s="189"/>
      <c r="U1744" s="189"/>
    </row>
    <row r="1745" spans="14:21" ht="12.75">
      <c r="N1745" s="189"/>
      <c r="O1745" s="189"/>
      <c r="Q1745" s="189"/>
      <c r="R1745" s="189"/>
      <c r="S1745" s="189"/>
      <c r="T1745" s="189"/>
      <c r="U1745" s="189"/>
    </row>
    <row r="1746" spans="14:21" ht="12.75">
      <c r="N1746" s="189"/>
      <c r="O1746" s="189"/>
      <c r="Q1746" s="189"/>
      <c r="R1746" s="189"/>
      <c r="S1746" s="189"/>
      <c r="T1746" s="189"/>
      <c r="U1746" s="189"/>
    </row>
    <row r="1747" spans="14:21" ht="12.75">
      <c r="N1747" s="189"/>
      <c r="O1747" s="189"/>
      <c r="Q1747" s="189"/>
      <c r="R1747" s="189"/>
      <c r="S1747" s="189"/>
      <c r="T1747" s="189"/>
      <c r="U1747" s="189"/>
    </row>
    <row r="1748" spans="14:21" ht="12.75">
      <c r="N1748" s="189"/>
      <c r="O1748" s="189"/>
      <c r="Q1748" s="189"/>
      <c r="R1748" s="189"/>
      <c r="S1748" s="189"/>
      <c r="T1748" s="189"/>
      <c r="U1748" s="189"/>
    </row>
    <row r="1749" spans="14:21" ht="12.75">
      <c r="N1749" s="189"/>
      <c r="O1749" s="189"/>
      <c r="Q1749" s="189"/>
      <c r="R1749" s="189"/>
      <c r="S1749" s="189"/>
      <c r="T1749" s="189"/>
      <c r="U1749" s="189"/>
    </row>
    <row r="1750" spans="14:21" ht="12.75">
      <c r="N1750" s="189"/>
      <c r="O1750" s="189"/>
      <c r="Q1750" s="189"/>
      <c r="R1750" s="189"/>
      <c r="S1750" s="189"/>
      <c r="T1750" s="189"/>
      <c r="U1750" s="189"/>
    </row>
    <row r="1751" spans="14:21" ht="12.75">
      <c r="N1751" s="189"/>
      <c r="O1751" s="189"/>
      <c r="Q1751" s="189"/>
      <c r="R1751" s="189"/>
      <c r="S1751" s="189"/>
      <c r="T1751" s="189"/>
      <c r="U1751" s="189"/>
    </row>
    <row r="1752" spans="14:21" ht="12.75">
      <c r="N1752" s="189"/>
      <c r="O1752" s="189"/>
      <c r="Q1752" s="189"/>
      <c r="R1752" s="189"/>
      <c r="S1752" s="189"/>
      <c r="T1752" s="189"/>
      <c r="U1752" s="189"/>
    </row>
    <row r="1753" spans="14:21" ht="12.75">
      <c r="N1753" s="189"/>
      <c r="O1753" s="189"/>
      <c r="Q1753" s="189"/>
      <c r="R1753" s="189"/>
      <c r="S1753" s="189"/>
      <c r="T1753" s="189"/>
      <c r="U1753" s="189"/>
    </row>
    <row r="1754" spans="14:21" ht="12.75">
      <c r="N1754" s="189"/>
      <c r="O1754" s="189"/>
      <c r="Q1754" s="189"/>
      <c r="R1754" s="189"/>
      <c r="S1754" s="189"/>
      <c r="T1754" s="189"/>
      <c r="U1754" s="189"/>
    </row>
    <row r="1755" spans="14:21" ht="12.75">
      <c r="N1755" s="189"/>
      <c r="O1755" s="189"/>
      <c r="Q1755" s="189"/>
      <c r="R1755" s="189"/>
      <c r="S1755" s="189"/>
      <c r="T1755" s="189"/>
      <c r="U1755" s="189"/>
    </row>
    <row r="1756" spans="14:21" ht="12.75">
      <c r="N1756" s="189"/>
      <c r="O1756" s="189"/>
      <c r="Q1756" s="189"/>
      <c r="R1756" s="189"/>
      <c r="S1756" s="189"/>
      <c r="T1756" s="189"/>
      <c r="U1756" s="189"/>
    </row>
    <row r="1757" spans="14:21" ht="12.75">
      <c r="N1757" s="189"/>
      <c r="O1757" s="189"/>
      <c r="Q1757" s="189"/>
      <c r="R1757" s="189"/>
      <c r="S1757" s="189"/>
      <c r="T1757" s="189"/>
      <c r="U1757" s="189"/>
    </row>
    <row r="1758" spans="14:21" ht="12.75">
      <c r="N1758" s="189"/>
      <c r="O1758" s="189"/>
      <c r="Q1758" s="189"/>
      <c r="R1758" s="189"/>
      <c r="S1758" s="189"/>
      <c r="T1758" s="189"/>
      <c r="U1758" s="189"/>
    </row>
    <row r="1759" spans="14:21" ht="12.75">
      <c r="N1759" s="189"/>
      <c r="O1759" s="189"/>
      <c r="Q1759" s="189"/>
      <c r="R1759" s="189"/>
      <c r="S1759" s="189"/>
      <c r="T1759" s="189"/>
      <c r="U1759" s="189"/>
    </row>
    <row r="1760" spans="14:21" ht="12.75">
      <c r="N1760" s="189"/>
      <c r="O1760" s="189"/>
      <c r="Q1760" s="189"/>
      <c r="R1760" s="189"/>
      <c r="S1760" s="189"/>
      <c r="T1760" s="189"/>
      <c r="U1760" s="189"/>
    </row>
    <row r="1761" spans="14:21" ht="12.75">
      <c r="N1761" s="189"/>
      <c r="O1761" s="189"/>
      <c r="Q1761" s="189"/>
      <c r="R1761" s="189"/>
      <c r="S1761" s="189"/>
      <c r="T1761" s="189"/>
      <c r="U1761" s="189"/>
    </row>
    <row r="1762" spans="14:21" ht="12.75">
      <c r="N1762" s="189"/>
      <c r="O1762" s="189"/>
      <c r="Q1762" s="189"/>
      <c r="R1762" s="189"/>
      <c r="S1762" s="189"/>
      <c r="T1762" s="189"/>
      <c r="U1762" s="189"/>
    </row>
    <row r="1763" spans="14:21" ht="12.75">
      <c r="N1763" s="189"/>
      <c r="O1763" s="189"/>
      <c r="Q1763" s="189"/>
      <c r="R1763" s="189"/>
      <c r="S1763" s="189"/>
      <c r="T1763" s="189"/>
      <c r="U1763" s="189"/>
    </row>
    <row r="1764" spans="14:21" ht="12.75">
      <c r="N1764" s="189"/>
      <c r="O1764" s="189"/>
      <c r="Q1764" s="189"/>
      <c r="R1764" s="189"/>
      <c r="S1764" s="189"/>
      <c r="T1764" s="189"/>
      <c r="U1764" s="189"/>
    </row>
    <row r="1765" spans="14:21" ht="12.75">
      <c r="N1765" s="189"/>
      <c r="O1765" s="189"/>
      <c r="Q1765" s="189"/>
      <c r="R1765" s="189"/>
      <c r="S1765" s="189"/>
      <c r="T1765" s="189"/>
      <c r="U1765" s="189"/>
    </row>
    <row r="1766" spans="14:21" ht="12.75">
      <c r="N1766" s="189"/>
      <c r="O1766" s="189"/>
      <c r="Q1766" s="189"/>
      <c r="R1766" s="189"/>
      <c r="S1766" s="189"/>
      <c r="T1766" s="189"/>
      <c r="U1766" s="189"/>
    </row>
    <row r="1767" spans="14:21" ht="12.75">
      <c r="N1767" s="189"/>
      <c r="O1767" s="189"/>
      <c r="Q1767" s="189"/>
      <c r="R1767" s="189"/>
      <c r="S1767" s="189"/>
      <c r="T1767" s="189"/>
      <c r="U1767" s="189"/>
    </row>
    <row r="1768" spans="14:21" ht="12.75">
      <c r="N1768" s="189"/>
      <c r="O1768" s="189"/>
      <c r="Q1768" s="189"/>
      <c r="R1768" s="189"/>
      <c r="S1768" s="189"/>
      <c r="T1768" s="189"/>
      <c r="U1768" s="189"/>
    </row>
    <row r="1769" spans="14:21" ht="12.75">
      <c r="N1769" s="189"/>
      <c r="O1769" s="189"/>
      <c r="Q1769" s="189"/>
      <c r="R1769" s="189"/>
      <c r="S1769" s="189"/>
      <c r="T1769" s="189"/>
      <c r="U1769" s="189"/>
    </row>
    <row r="1770" spans="14:21" ht="12.75">
      <c r="N1770" s="189"/>
      <c r="O1770" s="189"/>
      <c r="Q1770" s="189"/>
      <c r="R1770" s="189"/>
      <c r="S1770" s="189"/>
      <c r="T1770" s="189"/>
      <c r="U1770" s="189"/>
    </row>
    <row r="1771" spans="14:21" ht="12.75">
      <c r="N1771" s="189"/>
      <c r="O1771" s="189"/>
      <c r="Q1771" s="189"/>
      <c r="R1771" s="189"/>
      <c r="S1771" s="189"/>
      <c r="T1771" s="189"/>
      <c r="U1771" s="189"/>
    </row>
    <row r="1772" spans="14:21" ht="12.75">
      <c r="N1772" s="189"/>
      <c r="O1772" s="189"/>
      <c r="Q1772" s="189"/>
      <c r="R1772" s="189"/>
      <c r="S1772" s="189"/>
      <c r="T1772" s="189"/>
      <c r="U1772" s="189"/>
    </row>
    <row r="1773" spans="14:21" ht="12.75">
      <c r="N1773" s="189"/>
      <c r="O1773" s="189"/>
      <c r="Q1773" s="189"/>
      <c r="R1773" s="189"/>
      <c r="S1773" s="189"/>
      <c r="T1773" s="189"/>
      <c r="U1773" s="189"/>
    </row>
    <row r="1774" spans="14:21" ht="12.75">
      <c r="N1774" s="189"/>
      <c r="O1774" s="189"/>
      <c r="Q1774" s="189"/>
      <c r="R1774" s="189"/>
      <c r="S1774" s="189"/>
      <c r="T1774" s="189"/>
      <c r="U1774" s="189"/>
    </row>
    <row r="1775" spans="14:21" ht="12.75">
      <c r="N1775" s="189"/>
      <c r="O1775" s="189"/>
      <c r="Q1775" s="189"/>
      <c r="R1775" s="189"/>
      <c r="S1775" s="189"/>
      <c r="T1775" s="189"/>
      <c r="U1775" s="189"/>
    </row>
    <row r="1776" spans="14:21" ht="12.75">
      <c r="N1776" s="189"/>
      <c r="O1776" s="189"/>
      <c r="Q1776" s="189"/>
      <c r="R1776" s="189"/>
      <c r="S1776" s="189"/>
      <c r="T1776" s="189"/>
      <c r="U1776" s="189"/>
    </row>
    <row r="1777" spans="14:21" ht="12.75">
      <c r="N1777" s="189"/>
      <c r="O1777" s="189"/>
      <c r="Q1777" s="189"/>
      <c r="R1777" s="189"/>
      <c r="S1777" s="189"/>
      <c r="T1777" s="189"/>
      <c r="U1777" s="189"/>
    </row>
    <row r="1778" spans="14:21" ht="12.75">
      <c r="N1778" s="189"/>
      <c r="O1778" s="189"/>
      <c r="Q1778" s="189"/>
      <c r="R1778" s="189"/>
      <c r="S1778" s="189"/>
      <c r="T1778" s="189"/>
      <c r="U1778" s="189"/>
    </row>
    <row r="1779" spans="14:21" ht="12.75">
      <c r="N1779" s="189"/>
      <c r="O1779" s="189"/>
      <c r="Q1779" s="189"/>
      <c r="R1779" s="189"/>
      <c r="S1779" s="189"/>
      <c r="T1779" s="189"/>
      <c r="U1779" s="189"/>
    </row>
    <row r="1780" spans="14:21" ht="12.75">
      <c r="N1780" s="189"/>
      <c r="O1780" s="189"/>
      <c r="Q1780" s="189"/>
      <c r="R1780" s="189"/>
      <c r="S1780" s="189"/>
      <c r="T1780" s="189"/>
      <c r="U1780" s="189"/>
    </row>
    <row r="1781" spans="14:21" ht="12.75">
      <c r="N1781" s="189"/>
      <c r="O1781" s="189"/>
      <c r="Q1781" s="189"/>
      <c r="R1781" s="189"/>
      <c r="S1781" s="189"/>
      <c r="T1781" s="189"/>
      <c r="U1781" s="189"/>
    </row>
    <row r="1782" spans="14:21" ht="12.75">
      <c r="N1782" s="189"/>
      <c r="O1782" s="189"/>
      <c r="Q1782" s="189"/>
      <c r="R1782" s="189"/>
      <c r="S1782" s="189"/>
      <c r="T1782" s="189"/>
      <c r="U1782" s="189"/>
    </row>
    <row r="1783" spans="14:21" ht="12.75">
      <c r="N1783" s="189"/>
      <c r="O1783" s="189"/>
      <c r="Q1783" s="189"/>
      <c r="R1783" s="189"/>
      <c r="S1783" s="189"/>
      <c r="T1783" s="189"/>
      <c r="U1783" s="189"/>
    </row>
    <row r="1784" spans="14:21" ht="12.75">
      <c r="N1784" s="189"/>
      <c r="O1784" s="189"/>
      <c r="Q1784" s="189"/>
      <c r="R1784" s="189"/>
      <c r="S1784" s="189"/>
      <c r="T1784" s="189"/>
      <c r="U1784" s="189"/>
    </row>
    <row r="1785" spans="14:21" ht="12.75">
      <c r="N1785" s="189"/>
      <c r="O1785" s="189"/>
      <c r="Q1785" s="189"/>
      <c r="R1785" s="189"/>
      <c r="S1785" s="189"/>
      <c r="T1785" s="189"/>
      <c r="U1785" s="189"/>
    </row>
    <row r="1786" spans="14:21" ht="12.75">
      <c r="N1786" s="189"/>
      <c r="O1786" s="189"/>
      <c r="Q1786" s="189"/>
      <c r="R1786" s="189"/>
      <c r="S1786" s="189"/>
      <c r="T1786" s="189"/>
      <c r="U1786" s="189"/>
    </row>
    <row r="1787" spans="14:21" ht="12.75">
      <c r="N1787" s="189"/>
      <c r="O1787" s="189"/>
      <c r="Q1787" s="189"/>
      <c r="R1787" s="189"/>
      <c r="S1787" s="189"/>
      <c r="T1787" s="189"/>
      <c r="U1787" s="189"/>
    </row>
    <row r="1788" spans="14:21" ht="12.75">
      <c r="N1788" s="189"/>
      <c r="O1788" s="189"/>
      <c r="Q1788" s="189"/>
      <c r="R1788" s="189"/>
      <c r="S1788" s="189"/>
      <c r="T1788" s="189"/>
      <c r="U1788" s="189"/>
    </row>
    <row r="1789" spans="14:21" ht="12.75">
      <c r="N1789" s="189"/>
      <c r="O1789" s="189"/>
      <c r="Q1789" s="189"/>
      <c r="R1789" s="189"/>
      <c r="S1789" s="189"/>
      <c r="T1789" s="189"/>
      <c r="U1789" s="189"/>
    </row>
    <row r="1790" spans="14:21" ht="12.75">
      <c r="N1790" s="189"/>
      <c r="O1790" s="189"/>
      <c r="Q1790" s="189"/>
      <c r="R1790" s="189"/>
      <c r="S1790" s="189"/>
      <c r="T1790" s="189"/>
      <c r="U1790" s="189"/>
    </row>
    <row r="1791" spans="14:21" ht="12.75">
      <c r="N1791" s="189"/>
      <c r="O1791" s="189"/>
      <c r="Q1791" s="189"/>
      <c r="R1791" s="189"/>
      <c r="S1791" s="189"/>
      <c r="T1791" s="189"/>
      <c r="U1791" s="189"/>
    </row>
    <row r="1792" spans="14:21" ht="12.75">
      <c r="N1792" s="189"/>
      <c r="O1792" s="189"/>
      <c r="Q1792" s="189"/>
      <c r="R1792" s="189"/>
      <c r="S1792" s="189"/>
      <c r="T1792" s="189"/>
      <c r="U1792" s="189"/>
    </row>
    <row r="1793" spans="14:21" ht="12.75">
      <c r="N1793" s="189"/>
      <c r="O1793" s="189"/>
      <c r="Q1793" s="189"/>
      <c r="R1793" s="189"/>
      <c r="S1793" s="189"/>
      <c r="T1793" s="189"/>
      <c r="U1793" s="189"/>
    </row>
    <row r="1794" spans="14:21" ht="12.75">
      <c r="N1794" s="189"/>
      <c r="O1794" s="189"/>
      <c r="Q1794" s="189"/>
      <c r="R1794" s="189"/>
      <c r="S1794" s="189"/>
      <c r="T1794" s="189"/>
      <c r="U1794" s="189"/>
    </row>
    <row r="1795" spans="14:21" ht="12.75">
      <c r="N1795" s="189"/>
      <c r="O1795" s="189"/>
      <c r="Q1795" s="189"/>
      <c r="R1795" s="189"/>
      <c r="S1795" s="189"/>
      <c r="T1795" s="189"/>
      <c r="U1795" s="189"/>
    </row>
    <row r="1796" spans="14:21" ht="12.75">
      <c r="N1796" s="189"/>
      <c r="O1796" s="189"/>
      <c r="Q1796" s="189"/>
      <c r="R1796" s="189"/>
      <c r="S1796" s="189"/>
      <c r="T1796" s="189"/>
      <c r="U1796" s="189"/>
    </row>
    <row r="1797" spans="14:21" ht="12.75">
      <c r="N1797" s="189"/>
      <c r="O1797" s="189"/>
      <c r="Q1797" s="189"/>
      <c r="R1797" s="189"/>
      <c r="S1797" s="189"/>
      <c r="T1797" s="189"/>
      <c r="U1797" s="189"/>
    </row>
    <row r="1798" spans="14:21" ht="12.75">
      <c r="N1798" s="189"/>
      <c r="O1798" s="189"/>
      <c r="Q1798" s="189"/>
      <c r="R1798" s="189"/>
      <c r="S1798" s="189"/>
      <c r="T1798" s="189"/>
      <c r="U1798" s="189"/>
    </row>
    <row r="1799" spans="14:21" ht="12.75">
      <c r="N1799" s="189"/>
      <c r="O1799" s="189"/>
      <c r="Q1799" s="189"/>
      <c r="R1799" s="189"/>
      <c r="S1799" s="189"/>
      <c r="T1799" s="189"/>
      <c r="U1799" s="189"/>
    </row>
    <row r="1800" spans="14:21" ht="12.75">
      <c r="N1800" s="189"/>
      <c r="O1800" s="189"/>
      <c r="Q1800" s="189"/>
      <c r="R1800" s="189"/>
      <c r="S1800" s="189"/>
      <c r="T1800" s="189"/>
      <c r="U1800" s="189"/>
    </row>
    <row r="1801" spans="14:21" ht="12.75">
      <c r="N1801" s="189"/>
      <c r="O1801" s="189"/>
      <c r="Q1801" s="189"/>
      <c r="R1801" s="189"/>
      <c r="S1801" s="189"/>
      <c r="T1801" s="189"/>
      <c r="U1801" s="189"/>
    </row>
    <row r="1802" spans="14:21" ht="12.75">
      <c r="N1802" s="189"/>
      <c r="O1802" s="189"/>
      <c r="Q1802" s="189"/>
      <c r="R1802" s="189"/>
      <c r="S1802" s="189"/>
      <c r="T1802" s="189"/>
      <c r="U1802" s="189"/>
    </row>
    <row r="1803" spans="14:21" ht="12.75">
      <c r="N1803" s="189"/>
      <c r="O1803" s="189"/>
      <c r="Q1803" s="189"/>
      <c r="R1803" s="189"/>
      <c r="S1803" s="189"/>
      <c r="T1803" s="189"/>
      <c r="U1803" s="189"/>
    </row>
    <row r="1804" spans="14:21" ht="12.75">
      <c r="N1804" s="189"/>
      <c r="O1804" s="189"/>
      <c r="Q1804" s="189"/>
      <c r="R1804" s="189"/>
      <c r="S1804" s="189"/>
      <c r="T1804" s="189"/>
      <c r="U1804" s="189"/>
    </row>
    <row r="1805" spans="14:21" ht="12.75">
      <c r="N1805" s="189"/>
      <c r="O1805" s="189"/>
      <c r="Q1805" s="189"/>
      <c r="R1805" s="189"/>
      <c r="S1805" s="189"/>
      <c r="T1805" s="189"/>
      <c r="U1805" s="189"/>
    </row>
    <row r="1806" spans="14:21" ht="12.75">
      <c r="N1806" s="189"/>
      <c r="O1806" s="189"/>
      <c r="Q1806" s="189"/>
      <c r="R1806" s="189"/>
      <c r="S1806" s="189"/>
      <c r="T1806" s="189"/>
      <c r="U1806" s="189"/>
    </row>
    <row r="1807" spans="14:21" ht="12.75">
      <c r="N1807" s="189"/>
      <c r="O1807" s="189"/>
      <c r="Q1807" s="189"/>
      <c r="R1807" s="189"/>
      <c r="S1807" s="189"/>
      <c r="T1807" s="189"/>
      <c r="U1807" s="189"/>
    </row>
    <row r="1808" spans="14:21" ht="12.75">
      <c r="N1808" s="189"/>
      <c r="O1808" s="189"/>
      <c r="Q1808" s="189"/>
      <c r="R1808" s="189"/>
      <c r="S1808" s="189"/>
      <c r="T1808" s="189"/>
      <c r="U1808" s="189"/>
    </row>
    <row r="1809" spans="14:21" ht="12.75">
      <c r="N1809" s="189"/>
      <c r="O1809" s="189"/>
      <c r="Q1809" s="189"/>
      <c r="R1809" s="189"/>
      <c r="S1809" s="189"/>
      <c r="T1809" s="189"/>
      <c r="U1809" s="189"/>
    </row>
    <row r="1810" spans="14:21" ht="12.75">
      <c r="N1810" s="189"/>
      <c r="O1810" s="189"/>
      <c r="Q1810" s="189"/>
      <c r="R1810" s="189"/>
      <c r="S1810" s="189"/>
      <c r="T1810" s="189"/>
      <c r="U1810" s="189"/>
    </row>
    <row r="1811" spans="14:21" ht="12.75">
      <c r="N1811" s="189"/>
      <c r="O1811" s="189"/>
      <c r="Q1811" s="189"/>
      <c r="R1811" s="189"/>
      <c r="S1811" s="189"/>
      <c r="T1811" s="189"/>
      <c r="U1811" s="189"/>
    </row>
    <row r="1812" spans="14:21" ht="12.75">
      <c r="N1812" s="189"/>
      <c r="O1812" s="189"/>
      <c r="Q1812" s="189"/>
      <c r="R1812" s="189"/>
      <c r="S1812" s="189"/>
      <c r="T1812" s="189"/>
      <c r="U1812" s="189"/>
    </row>
    <row r="1813" spans="14:21" ht="12.75">
      <c r="N1813" s="189"/>
      <c r="O1813" s="189"/>
      <c r="Q1813" s="189"/>
      <c r="R1813" s="189"/>
      <c r="S1813" s="189"/>
      <c r="T1813" s="189"/>
      <c r="U1813" s="189"/>
    </row>
    <row r="1814" spans="14:21" ht="12.75">
      <c r="N1814" s="189"/>
      <c r="O1814" s="189"/>
      <c r="Q1814" s="189"/>
      <c r="R1814" s="189"/>
      <c r="S1814" s="189"/>
      <c r="T1814" s="189"/>
      <c r="U1814" s="189"/>
    </row>
    <row r="1815" spans="14:21" ht="12.75">
      <c r="N1815" s="189"/>
      <c r="O1815" s="189"/>
      <c r="Q1815" s="189"/>
      <c r="R1815" s="189"/>
      <c r="S1815" s="189"/>
      <c r="T1815" s="189"/>
      <c r="U1815" s="189"/>
    </row>
    <row r="1816" spans="14:21" ht="12.75">
      <c r="N1816" s="189"/>
      <c r="O1816" s="189"/>
      <c r="Q1816" s="189"/>
      <c r="R1816" s="189"/>
      <c r="S1816" s="189"/>
      <c r="T1816" s="189"/>
      <c r="U1816" s="189"/>
    </row>
    <row r="1817" spans="14:21" ht="12.75">
      <c r="N1817" s="189"/>
      <c r="O1817" s="189"/>
      <c r="Q1817" s="189"/>
      <c r="R1817" s="189"/>
      <c r="S1817" s="189"/>
      <c r="T1817" s="189"/>
      <c r="U1817" s="189"/>
    </row>
    <row r="1818" spans="14:21" ht="12.75">
      <c r="N1818" s="189"/>
      <c r="O1818" s="189"/>
      <c r="Q1818" s="189"/>
      <c r="R1818" s="189"/>
      <c r="S1818" s="189"/>
      <c r="T1818" s="189"/>
      <c r="U1818" s="189"/>
    </row>
    <row r="1819" spans="14:21" ht="12.75">
      <c r="N1819" s="189"/>
      <c r="O1819" s="189"/>
      <c r="Q1819" s="189"/>
      <c r="R1819" s="189"/>
      <c r="S1819" s="189"/>
      <c r="T1819" s="189"/>
      <c r="U1819" s="189"/>
    </row>
    <row r="1820" spans="14:21" ht="12.75">
      <c r="N1820" s="189"/>
      <c r="O1820" s="189"/>
      <c r="Q1820" s="189"/>
      <c r="R1820" s="189"/>
      <c r="S1820" s="189"/>
      <c r="T1820" s="189"/>
      <c r="U1820" s="189"/>
    </row>
    <row r="1821" spans="14:21" ht="12.75">
      <c r="N1821" s="189"/>
      <c r="O1821" s="189"/>
      <c r="Q1821" s="189"/>
      <c r="R1821" s="189"/>
      <c r="S1821" s="189"/>
      <c r="T1821" s="189"/>
      <c r="U1821" s="189"/>
    </row>
    <row r="1822" spans="14:21" ht="12.75">
      <c r="N1822" s="189"/>
      <c r="O1822" s="189"/>
      <c r="Q1822" s="189"/>
      <c r="R1822" s="189"/>
      <c r="S1822" s="189"/>
      <c r="T1822" s="189"/>
      <c r="U1822" s="189"/>
    </row>
    <row r="1823" spans="14:21" ht="12.75">
      <c r="N1823" s="189"/>
      <c r="O1823" s="189"/>
      <c r="Q1823" s="189"/>
      <c r="R1823" s="189"/>
      <c r="S1823" s="189"/>
      <c r="T1823" s="189"/>
      <c r="U1823" s="189"/>
    </row>
    <row r="1824" spans="14:21" ht="12.75">
      <c r="N1824" s="189"/>
      <c r="O1824" s="189"/>
      <c r="Q1824" s="189"/>
      <c r="R1824" s="189"/>
      <c r="S1824" s="189"/>
      <c r="T1824" s="189"/>
      <c r="U1824" s="189"/>
    </row>
    <row r="1825" spans="14:21" ht="12.75">
      <c r="N1825" s="189"/>
      <c r="O1825" s="189"/>
      <c r="Q1825" s="189"/>
      <c r="R1825" s="189"/>
      <c r="S1825" s="189"/>
      <c r="T1825" s="189"/>
      <c r="U1825" s="189"/>
    </row>
    <row r="1826" spans="14:21" ht="12.75">
      <c r="N1826" s="189"/>
      <c r="O1826" s="189"/>
      <c r="Q1826" s="189"/>
      <c r="R1826" s="189"/>
      <c r="S1826" s="189"/>
      <c r="T1826" s="189"/>
      <c r="U1826" s="189"/>
    </row>
    <row r="1827" spans="14:21" ht="12.75">
      <c r="N1827" s="189"/>
      <c r="O1827" s="189"/>
      <c r="Q1827" s="189"/>
      <c r="R1827" s="189"/>
      <c r="S1827" s="189"/>
      <c r="T1827" s="189"/>
      <c r="U1827" s="189"/>
    </row>
    <row r="1828" spans="14:21" ht="12.75">
      <c r="N1828" s="189"/>
      <c r="O1828" s="189"/>
      <c r="Q1828" s="189"/>
      <c r="R1828" s="189"/>
      <c r="S1828" s="189"/>
      <c r="T1828" s="189"/>
      <c r="U1828" s="189"/>
    </row>
    <row r="1829" spans="14:21" ht="12.75">
      <c r="N1829" s="189"/>
      <c r="O1829" s="189"/>
      <c r="Q1829" s="189"/>
      <c r="R1829" s="189"/>
      <c r="S1829" s="189"/>
      <c r="T1829" s="189"/>
      <c r="U1829" s="189"/>
    </row>
    <row r="1830" spans="14:21" ht="12.75">
      <c r="N1830" s="189"/>
      <c r="O1830" s="189"/>
      <c r="Q1830" s="189"/>
      <c r="R1830" s="189"/>
      <c r="S1830" s="189"/>
      <c r="T1830" s="189"/>
      <c r="U1830" s="189"/>
    </row>
    <row r="1831" spans="14:21" ht="12.75">
      <c r="N1831" s="189"/>
      <c r="O1831" s="189"/>
      <c r="Q1831" s="189"/>
      <c r="R1831" s="189"/>
      <c r="S1831" s="189"/>
      <c r="T1831" s="189"/>
      <c r="U1831" s="189"/>
    </row>
    <row r="1832" spans="14:21" ht="12.75">
      <c r="N1832" s="189"/>
      <c r="O1832" s="189"/>
      <c r="Q1832" s="189"/>
      <c r="R1832" s="189"/>
      <c r="S1832" s="189"/>
      <c r="T1832" s="189"/>
      <c r="U1832" s="189"/>
    </row>
    <row r="1833" spans="14:21" ht="12.75">
      <c r="N1833" s="189"/>
      <c r="O1833" s="189"/>
      <c r="Q1833" s="189"/>
      <c r="R1833" s="189"/>
      <c r="S1833" s="189"/>
      <c r="T1833" s="189"/>
      <c r="U1833" s="189"/>
    </row>
    <row r="1834" spans="14:21" ht="12.75">
      <c r="N1834" s="189"/>
      <c r="O1834" s="189"/>
      <c r="Q1834" s="189"/>
      <c r="R1834" s="189"/>
      <c r="S1834" s="189"/>
      <c r="T1834" s="189"/>
      <c r="U1834" s="189"/>
    </row>
    <row r="1835" spans="14:21" ht="12.75">
      <c r="N1835" s="189"/>
      <c r="O1835" s="189"/>
      <c r="Q1835" s="189"/>
      <c r="R1835" s="189"/>
      <c r="S1835" s="189"/>
      <c r="T1835" s="189"/>
      <c r="U1835" s="189"/>
    </row>
    <row r="1836" spans="14:21" ht="12.75">
      <c r="N1836" s="189"/>
      <c r="O1836" s="189"/>
      <c r="Q1836" s="189"/>
      <c r="R1836" s="189"/>
      <c r="S1836" s="189"/>
      <c r="T1836" s="189"/>
      <c r="U1836" s="189"/>
    </row>
    <row r="1837" spans="14:21" ht="12.75">
      <c r="N1837" s="189"/>
      <c r="O1837" s="189"/>
      <c r="Q1837" s="189"/>
      <c r="R1837" s="189"/>
      <c r="S1837" s="189"/>
      <c r="T1837" s="189"/>
      <c r="U1837" s="189"/>
    </row>
    <row r="1838" spans="14:21" ht="12.75">
      <c r="N1838" s="189"/>
      <c r="O1838" s="189"/>
      <c r="Q1838" s="189"/>
      <c r="R1838" s="189"/>
      <c r="S1838" s="189"/>
      <c r="T1838" s="189"/>
      <c r="U1838" s="189"/>
    </row>
    <row r="1839" spans="14:21" ht="12.75">
      <c r="N1839" s="189"/>
      <c r="O1839" s="189"/>
      <c r="Q1839" s="189"/>
      <c r="R1839" s="189"/>
      <c r="S1839" s="189"/>
      <c r="T1839" s="189"/>
      <c r="U1839" s="189"/>
    </row>
    <row r="1840" spans="14:21" ht="12.75">
      <c r="N1840" s="189"/>
      <c r="O1840" s="189"/>
      <c r="Q1840" s="189"/>
      <c r="R1840" s="189"/>
      <c r="S1840" s="189"/>
      <c r="T1840" s="189"/>
      <c r="U1840" s="189"/>
    </row>
    <row r="1841" spans="14:21" ht="12.75">
      <c r="N1841" s="189"/>
      <c r="O1841" s="189"/>
      <c r="Q1841" s="189"/>
      <c r="R1841" s="189"/>
      <c r="S1841" s="189"/>
      <c r="T1841" s="189"/>
      <c r="U1841" s="189"/>
    </row>
    <row r="1842" spans="14:21" ht="12.75">
      <c r="N1842" s="189"/>
      <c r="O1842" s="189"/>
      <c r="Q1842" s="189"/>
      <c r="R1842" s="189"/>
      <c r="S1842" s="189"/>
      <c r="T1842" s="189"/>
      <c r="U1842" s="189"/>
    </row>
    <row r="1843" spans="14:21" ht="12.75">
      <c r="N1843" s="189"/>
      <c r="O1843" s="189"/>
      <c r="Q1843" s="189"/>
      <c r="R1843" s="189"/>
      <c r="S1843" s="189"/>
      <c r="T1843" s="189"/>
      <c r="U1843" s="189"/>
    </row>
    <row r="1844" spans="14:21" ht="12.75">
      <c r="N1844" s="189"/>
      <c r="O1844" s="189"/>
      <c r="Q1844" s="189"/>
      <c r="R1844" s="189"/>
      <c r="S1844" s="189"/>
      <c r="T1844" s="189"/>
      <c r="U1844" s="189"/>
    </row>
    <row r="1845" spans="14:21" ht="12.75">
      <c r="N1845" s="189"/>
      <c r="O1845" s="189"/>
      <c r="Q1845" s="189"/>
      <c r="R1845" s="189"/>
      <c r="S1845" s="189"/>
      <c r="T1845" s="189"/>
      <c r="U1845" s="189"/>
    </row>
    <row r="1846" spans="14:21" ht="12.75">
      <c r="N1846" s="189"/>
      <c r="O1846" s="189"/>
      <c r="Q1846" s="189"/>
      <c r="R1846" s="189"/>
      <c r="S1846" s="189"/>
      <c r="T1846" s="189"/>
      <c r="U1846" s="189"/>
    </row>
    <row r="1847" spans="14:21" ht="12.75">
      <c r="N1847" s="189"/>
      <c r="O1847" s="189"/>
      <c r="Q1847" s="189"/>
      <c r="R1847" s="189"/>
      <c r="S1847" s="189"/>
      <c r="T1847" s="189"/>
      <c r="U1847" s="189"/>
    </row>
    <row r="1848" spans="14:21" ht="12.75">
      <c r="N1848" s="189"/>
      <c r="O1848" s="189"/>
      <c r="Q1848" s="189"/>
      <c r="R1848" s="189"/>
      <c r="S1848" s="189"/>
      <c r="T1848" s="189"/>
      <c r="U1848" s="189"/>
    </row>
    <row r="1849" spans="14:21" ht="12.75">
      <c r="N1849" s="189"/>
      <c r="O1849" s="189"/>
      <c r="Q1849" s="189"/>
      <c r="R1849" s="189"/>
      <c r="S1849" s="189"/>
      <c r="T1849" s="189"/>
      <c r="U1849" s="189"/>
    </row>
    <row r="1850" spans="14:21" ht="12.75">
      <c r="N1850" s="189"/>
      <c r="O1850" s="189"/>
      <c r="Q1850" s="189"/>
      <c r="R1850" s="189"/>
      <c r="S1850" s="189"/>
      <c r="T1850" s="189"/>
      <c r="U1850" s="189"/>
    </row>
    <row r="1851" spans="14:21" ht="12.75">
      <c r="N1851" s="189"/>
      <c r="O1851" s="189"/>
      <c r="Q1851" s="189"/>
      <c r="R1851" s="189"/>
      <c r="S1851" s="189"/>
      <c r="T1851" s="189"/>
      <c r="U1851" s="189"/>
    </row>
    <row r="1852" spans="14:21" ht="12.75">
      <c r="N1852" s="189"/>
      <c r="O1852" s="189"/>
      <c r="Q1852" s="189"/>
      <c r="R1852" s="189"/>
      <c r="S1852" s="189"/>
      <c r="T1852" s="189"/>
      <c r="U1852" s="189"/>
    </row>
    <row r="1853" spans="14:21" ht="12.75">
      <c r="N1853" s="189"/>
      <c r="O1853" s="189"/>
      <c r="Q1853" s="189"/>
      <c r="R1853" s="189"/>
      <c r="S1853" s="189"/>
      <c r="T1853" s="189"/>
      <c r="U1853" s="189"/>
    </row>
    <row r="1854" spans="14:21" ht="12.75">
      <c r="N1854" s="189"/>
      <c r="O1854" s="189"/>
      <c r="Q1854" s="189"/>
      <c r="R1854" s="189"/>
      <c r="S1854" s="189"/>
      <c r="T1854" s="189"/>
      <c r="U1854" s="189"/>
    </row>
    <row r="1855" spans="14:21" ht="12.75">
      <c r="N1855" s="189"/>
      <c r="O1855" s="189"/>
      <c r="Q1855" s="189"/>
      <c r="R1855" s="189"/>
      <c r="S1855" s="189"/>
      <c r="T1855" s="189"/>
      <c r="U1855" s="189"/>
    </row>
    <row r="1856" spans="14:21" ht="12.75">
      <c r="N1856" s="189"/>
      <c r="O1856" s="189"/>
      <c r="Q1856" s="189"/>
      <c r="R1856" s="189"/>
      <c r="S1856" s="189"/>
      <c r="T1856" s="189"/>
      <c r="U1856" s="189"/>
    </row>
    <row r="1857" spans="14:21" ht="12.75">
      <c r="N1857" s="189"/>
      <c r="O1857" s="189"/>
      <c r="Q1857" s="189"/>
      <c r="R1857" s="189"/>
      <c r="S1857" s="189"/>
      <c r="T1857" s="189"/>
      <c r="U1857" s="189"/>
    </row>
    <row r="1858" spans="14:21" ht="12.75">
      <c r="N1858" s="189"/>
      <c r="O1858" s="189"/>
      <c r="Q1858" s="189"/>
      <c r="R1858" s="189"/>
      <c r="S1858" s="189"/>
      <c r="T1858" s="189"/>
      <c r="U1858" s="189"/>
    </row>
    <row r="1859" spans="14:21" ht="12.75">
      <c r="N1859" s="189"/>
      <c r="O1859" s="189"/>
      <c r="Q1859" s="189"/>
      <c r="R1859" s="189"/>
      <c r="S1859" s="189"/>
      <c r="T1859" s="189"/>
      <c r="U1859" s="189"/>
    </row>
    <row r="1860" spans="14:21" ht="12.75">
      <c r="N1860" s="189"/>
      <c r="O1860" s="189"/>
      <c r="Q1860" s="189"/>
      <c r="R1860" s="189"/>
      <c r="S1860" s="189"/>
      <c r="T1860" s="189"/>
      <c r="U1860" s="189"/>
    </row>
    <row r="1861" spans="14:21" ht="12.75">
      <c r="N1861" s="189"/>
      <c r="O1861" s="189"/>
      <c r="Q1861" s="189"/>
      <c r="R1861" s="189"/>
      <c r="S1861" s="189"/>
      <c r="T1861" s="189"/>
      <c r="U1861" s="189"/>
    </row>
    <row r="1862" spans="14:21" ht="12.75">
      <c r="N1862" s="189"/>
      <c r="O1862" s="189"/>
      <c r="Q1862" s="189"/>
      <c r="R1862" s="189"/>
      <c r="S1862" s="189"/>
      <c r="T1862" s="189"/>
      <c r="U1862" s="189"/>
    </row>
    <row r="1863" spans="14:21" ht="12.75">
      <c r="N1863" s="189"/>
      <c r="O1863" s="189"/>
      <c r="Q1863" s="189"/>
      <c r="R1863" s="189"/>
      <c r="S1863" s="189"/>
      <c r="T1863" s="189"/>
      <c r="U1863" s="189"/>
    </row>
    <row r="1864" spans="14:21" ht="12.75">
      <c r="N1864" s="189"/>
      <c r="O1864" s="189"/>
      <c r="Q1864" s="189"/>
      <c r="R1864" s="189"/>
      <c r="S1864" s="189"/>
      <c r="T1864" s="189"/>
      <c r="U1864" s="189"/>
    </row>
    <row r="1865" spans="14:21" ht="12.75">
      <c r="N1865" s="189"/>
      <c r="O1865" s="189"/>
      <c r="Q1865" s="189"/>
      <c r="R1865" s="189"/>
      <c r="S1865" s="189"/>
      <c r="T1865" s="189"/>
      <c r="U1865" s="189"/>
    </row>
    <row r="1866" spans="14:21" ht="12.75">
      <c r="N1866" s="189"/>
      <c r="O1866" s="189"/>
      <c r="Q1866" s="189"/>
      <c r="R1866" s="189"/>
      <c r="S1866" s="189"/>
      <c r="T1866" s="189"/>
      <c r="U1866" s="189"/>
    </row>
    <row r="1867" spans="14:21" ht="12.75">
      <c r="N1867" s="189"/>
      <c r="O1867" s="189"/>
      <c r="Q1867" s="189"/>
      <c r="R1867" s="189"/>
      <c r="S1867" s="189"/>
      <c r="T1867" s="189"/>
      <c r="U1867" s="189"/>
    </row>
    <row r="1868" spans="14:21" ht="12.75">
      <c r="N1868" s="189"/>
      <c r="O1868" s="189"/>
      <c r="Q1868" s="189"/>
      <c r="R1868" s="189"/>
      <c r="S1868" s="189"/>
      <c r="T1868" s="189"/>
      <c r="U1868" s="189"/>
    </row>
    <row r="1869" spans="14:21" ht="12.75">
      <c r="N1869" s="189"/>
      <c r="O1869" s="189"/>
      <c r="Q1869" s="189"/>
      <c r="R1869" s="189"/>
      <c r="S1869" s="189"/>
      <c r="T1869" s="189"/>
      <c r="U1869" s="189"/>
    </row>
    <row r="1870" spans="14:21" ht="12.75">
      <c r="N1870" s="189"/>
      <c r="O1870" s="189"/>
      <c r="Q1870" s="189"/>
      <c r="R1870" s="189"/>
      <c r="S1870" s="189"/>
      <c r="T1870" s="189"/>
      <c r="U1870" s="189"/>
    </row>
    <row r="1871" spans="14:21" ht="12.75">
      <c r="N1871" s="189"/>
      <c r="O1871" s="189"/>
      <c r="Q1871" s="189"/>
      <c r="R1871" s="189"/>
      <c r="S1871" s="189"/>
      <c r="T1871" s="189"/>
      <c r="U1871" s="189"/>
    </row>
    <row r="1872" spans="14:21" ht="12.75">
      <c r="N1872" s="189"/>
      <c r="O1872" s="189"/>
      <c r="Q1872" s="189"/>
      <c r="R1872" s="189"/>
      <c r="S1872" s="189"/>
      <c r="T1872" s="189"/>
      <c r="U1872" s="189"/>
    </row>
    <row r="1873" spans="14:21" ht="12.75">
      <c r="N1873" s="189"/>
      <c r="O1873" s="189"/>
      <c r="Q1873" s="189"/>
      <c r="R1873" s="189"/>
      <c r="S1873" s="189"/>
      <c r="T1873" s="189"/>
      <c r="U1873" s="189"/>
    </row>
    <row r="1874" spans="14:21" ht="12.75">
      <c r="N1874" s="189"/>
      <c r="O1874" s="189"/>
      <c r="Q1874" s="189"/>
      <c r="R1874" s="189"/>
      <c r="S1874" s="189"/>
      <c r="T1874" s="189"/>
      <c r="U1874" s="189"/>
    </row>
    <row r="1875" spans="14:21" ht="12.75">
      <c r="N1875" s="189"/>
      <c r="O1875" s="189"/>
      <c r="Q1875" s="189"/>
      <c r="R1875" s="189"/>
      <c r="S1875" s="189"/>
      <c r="T1875" s="189"/>
      <c r="U1875" s="189"/>
    </row>
    <row r="1876" spans="14:21" ht="12.75">
      <c r="N1876" s="189"/>
      <c r="O1876" s="189"/>
      <c r="Q1876" s="189"/>
      <c r="R1876" s="189"/>
      <c r="S1876" s="189"/>
      <c r="T1876" s="189"/>
      <c r="U1876" s="189"/>
    </row>
    <row r="1877" spans="14:21" ht="12.75">
      <c r="N1877" s="189"/>
      <c r="O1877" s="189"/>
      <c r="Q1877" s="189"/>
      <c r="R1877" s="189"/>
      <c r="S1877" s="189"/>
      <c r="T1877" s="189"/>
      <c r="U1877" s="189"/>
    </row>
    <row r="1878" spans="14:21" ht="12.75">
      <c r="N1878" s="189"/>
      <c r="O1878" s="189"/>
      <c r="Q1878" s="189"/>
      <c r="R1878" s="189"/>
      <c r="S1878" s="189"/>
      <c r="T1878" s="189"/>
      <c r="U1878" s="189"/>
    </row>
    <row r="1879" spans="14:21" ht="12.75">
      <c r="N1879" s="189"/>
      <c r="O1879" s="189"/>
      <c r="Q1879" s="189"/>
      <c r="R1879" s="189"/>
      <c r="S1879" s="189"/>
      <c r="T1879" s="189"/>
      <c r="U1879" s="189"/>
    </row>
    <row r="1880" spans="14:21" ht="12.75">
      <c r="N1880" s="189"/>
      <c r="O1880" s="189"/>
      <c r="Q1880" s="189"/>
      <c r="R1880" s="189"/>
      <c r="S1880" s="189"/>
      <c r="T1880" s="189"/>
      <c r="U1880" s="189"/>
    </row>
    <row r="1881" spans="14:21" ht="12.75">
      <c r="N1881" s="189"/>
      <c r="O1881" s="189"/>
      <c r="Q1881" s="189"/>
      <c r="R1881" s="189"/>
      <c r="S1881" s="189"/>
      <c r="T1881" s="189"/>
      <c r="U1881" s="189"/>
    </row>
    <row r="1882" spans="14:21" ht="12.75">
      <c r="N1882" s="189"/>
      <c r="O1882" s="189"/>
      <c r="Q1882" s="189"/>
      <c r="R1882" s="189"/>
      <c r="S1882" s="189"/>
      <c r="T1882" s="189"/>
      <c r="U1882" s="189"/>
    </row>
    <row r="1883" spans="14:21" ht="12.75">
      <c r="N1883" s="189"/>
      <c r="O1883" s="189"/>
      <c r="Q1883" s="189"/>
      <c r="R1883" s="189"/>
      <c r="S1883" s="189"/>
      <c r="T1883" s="189"/>
      <c r="U1883" s="189"/>
    </row>
    <row r="1884" spans="14:21" ht="12.75">
      <c r="N1884" s="189"/>
      <c r="O1884" s="189"/>
      <c r="Q1884" s="189"/>
      <c r="R1884" s="189"/>
      <c r="S1884" s="189"/>
      <c r="T1884" s="189"/>
      <c r="U1884" s="189"/>
    </row>
    <row r="1885" spans="14:21" ht="12.75">
      <c r="N1885" s="189"/>
      <c r="O1885" s="189"/>
      <c r="Q1885" s="189"/>
      <c r="R1885" s="189"/>
      <c r="S1885" s="189"/>
      <c r="T1885" s="189"/>
      <c r="U1885" s="189"/>
    </row>
    <row r="1886" spans="14:21" ht="12.75">
      <c r="N1886" s="189"/>
      <c r="O1886" s="189"/>
      <c r="Q1886" s="189"/>
      <c r="R1886" s="189"/>
      <c r="S1886" s="189"/>
      <c r="T1886" s="189"/>
      <c r="U1886" s="189"/>
    </row>
    <row r="1887" spans="14:21" ht="12.75">
      <c r="N1887" s="189"/>
      <c r="O1887" s="189"/>
      <c r="Q1887" s="189"/>
      <c r="R1887" s="189"/>
      <c r="S1887" s="189"/>
      <c r="T1887" s="189"/>
      <c r="U1887" s="189"/>
    </row>
    <row r="1888" spans="14:21" ht="12.75">
      <c r="N1888" s="189"/>
      <c r="O1888" s="189"/>
      <c r="Q1888" s="189"/>
      <c r="R1888" s="189"/>
      <c r="S1888" s="189"/>
      <c r="T1888" s="189"/>
      <c r="U1888" s="189"/>
    </row>
    <row r="1889" spans="14:21" ht="12.75">
      <c r="N1889" s="189"/>
      <c r="O1889" s="189"/>
      <c r="Q1889" s="189"/>
      <c r="R1889" s="189"/>
      <c r="S1889" s="189"/>
      <c r="T1889" s="189"/>
      <c r="U1889" s="189"/>
    </row>
    <row r="1890" spans="14:21" ht="12.75">
      <c r="N1890" s="189"/>
      <c r="O1890" s="189"/>
      <c r="Q1890" s="189"/>
      <c r="R1890" s="189"/>
      <c r="S1890" s="189"/>
      <c r="T1890" s="189"/>
      <c r="U1890" s="189"/>
    </row>
    <row r="1891" spans="14:21" ht="12.75">
      <c r="N1891" s="189"/>
      <c r="O1891" s="189"/>
      <c r="Q1891" s="189"/>
      <c r="R1891" s="189"/>
      <c r="S1891" s="189"/>
      <c r="T1891" s="189"/>
      <c r="U1891" s="189"/>
    </row>
    <row r="1892" spans="14:21" ht="12.75">
      <c r="N1892" s="189"/>
      <c r="O1892" s="189"/>
      <c r="Q1892" s="189"/>
      <c r="R1892" s="189"/>
      <c r="S1892" s="189"/>
      <c r="T1892" s="189"/>
      <c r="U1892" s="189"/>
    </row>
    <row r="1893" spans="14:21" ht="12.75">
      <c r="N1893" s="189"/>
      <c r="O1893" s="189"/>
      <c r="Q1893" s="189"/>
      <c r="R1893" s="189"/>
      <c r="S1893" s="189"/>
      <c r="T1893" s="189"/>
      <c r="U1893" s="189"/>
    </row>
    <row r="1894" spans="14:21" ht="12.75">
      <c r="N1894" s="189"/>
      <c r="O1894" s="189"/>
      <c r="Q1894" s="189"/>
      <c r="R1894" s="189"/>
      <c r="S1894" s="189"/>
      <c r="T1894" s="189"/>
      <c r="U1894" s="189"/>
    </row>
    <row r="1895" spans="14:21" ht="12.75">
      <c r="N1895" s="189"/>
      <c r="O1895" s="189"/>
      <c r="Q1895" s="189"/>
      <c r="R1895" s="189"/>
      <c r="S1895" s="189"/>
      <c r="T1895" s="189"/>
      <c r="U1895" s="189"/>
    </row>
    <row r="1896" spans="14:21" ht="12.75">
      <c r="N1896" s="189"/>
      <c r="O1896" s="189"/>
      <c r="Q1896" s="189"/>
      <c r="R1896" s="189"/>
      <c r="S1896" s="189"/>
      <c r="T1896" s="189"/>
      <c r="U1896" s="189"/>
    </row>
    <row r="1897" spans="14:21" ht="12.75">
      <c r="N1897" s="189"/>
      <c r="O1897" s="189"/>
      <c r="Q1897" s="189"/>
      <c r="R1897" s="189"/>
      <c r="S1897" s="189"/>
      <c r="T1897" s="189"/>
      <c r="U1897" s="189"/>
    </row>
    <row r="1898" spans="14:21" ht="12.75">
      <c r="N1898" s="189"/>
      <c r="O1898" s="189"/>
      <c r="Q1898" s="189"/>
      <c r="R1898" s="189"/>
      <c r="S1898" s="189"/>
      <c r="T1898" s="189"/>
      <c r="U1898" s="189"/>
    </row>
    <row r="1899" spans="14:21" ht="12.75">
      <c r="N1899" s="189"/>
      <c r="O1899" s="189"/>
      <c r="Q1899" s="189"/>
      <c r="R1899" s="189"/>
      <c r="S1899" s="189"/>
      <c r="T1899" s="189"/>
      <c r="U1899" s="189"/>
    </row>
    <row r="1900" spans="14:21" ht="12.75">
      <c r="N1900" s="189"/>
      <c r="O1900" s="189"/>
      <c r="Q1900" s="189"/>
      <c r="R1900" s="189"/>
      <c r="S1900" s="189"/>
      <c r="T1900" s="189"/>
      <c r="U1900" s="189"/>
    </row>
    <row r="1901" spans="14:21" ht="12.75">
      <c r="N1901" s="189"/>
      <c r="O1901" s="189"/>
      <c r="Q1901" s="189"/>
      <c r="R1901" s="189"/>
      <c r="S1901" s="189"/>
      <c r="T1901" s="189"/>
      <c r="U1901" s="189"/>
    </row>
    <row r="1902" spans="14:21" ht="12.75">
      <c r="N1902" s="189"/>
      <c r="O1902" s="189"/>
      <c r="Q1902" s="189"/>
      <c r="R1902" s="189"/>
      <c r="S1902" s="189"/>
      <c r="T1902" s="189"/>
      <c r="U1902" s="189"/>
    </row>
    <row r="1903" spans="14:21" ht="12.75">
      <c r="N1903" s="189"/>
      <c r="O1903" s="189"/>
      <c r="Q1903" s="189"/>
      <c r="R1903" s="189"/>
      <c r="S1903" s="189"/>
      <c r="T1903" s="189"/>
      <c r="U1903" s="189"/>
    </row>
    <row r="1904" spans="14:21" ht="12.75">
      <c r="N1904" s="189"/>
      <c r="O1904" s="189"/>
      <c r="Q1904" s="189"/>
      <c r="R1904" s="189"/>
      <c r="S1904" s="189"/>
      <c r="T1904" s="189"/>
      <c r="U1904" s="189"/>
    </row>
    <row r="1905" spans="14:21" ht="12.75">
      <c r="N1905" s="189"/>
      <c r="O1905" s="189"/>
      <c r="Q1905" s="189"/>
      <c r="R1905" s="189"/>
      <c r="S1905" s="189"/>
      <c r="T1905" s="189"/>
      <c r="U1905" s="189"/>
    </row>
    <row r="1906" spans="14:21" ht="12.75">
      <c r="N1906" s="189"/>
      <c r="O1906" s="189"/>
      <c r="Q1906" s="189"/>
      <c r="R1906" s="189"/>
      <c r="S1906" s="189"/>
      <c r="T1906" s="189"/>
      <c r="U1906" s="189"/>
    </row>
    <row r="1907" spans="14:21" ht="12.75">
      <c r="N1907" s="189"/>
      <c r="O1907" s="189"/>
      <c r="Q1907" s="189"/>
      <c r="R1907" s="189"/>
      <c r="S1907" s="189"/>
      <c r="T1907" s="189"/>
      <c r="U1907" s="189"/>
    </row>
    <row r="1908" spans="14:21" ht="12.75">
      <c r="N1908" s="189"/>
      <c r="O1908" s="189"/>
      <c r="Q1908" s="189"/>
      <c r="R1908" s="189"/>
      <c r="S1908" s="189"/>
      <c r="T1908" s="189"/>
      <c r="U1908" s="189"/>
    </row>
    <row r="1909" spans="14:21" ht="12.75">
      <c r="N1909" s="189"/>
      <c r="O1909" s="189"/>
      <c r="Q1909" s="189"/>
      <c r="R1909" s="189"/>
      <c r="S1909" s="189"/>
      <c r="T1909" s="189"/>
      <c r="U1909" s="189"/>
    </row>
    <row r="1910" spans="14:21" ht="12.75">
      <c r="N1910" s="189"/>
      <c r="O1910" s="189"/>
      <c r="Q1910" s="189"/>
      <c r="R1910" s="189"/>
      <c r="S1910" s="189"/>
      <c r="T1910" s="189"/>
      <c r="U1910" s="189"/>
    </row>
    <row r="1911" spans="14:21" ht="12.75">
      <c r="N1911" s="189"/>
      <c r="O1911" s="189"/>
      <c r="Q1911" s="189"/>
      <c r="R1911" s="189"/>
      <c r="S1911" s="189"/>
      <c r="T1911" s="189"/>
      <c r="U1911" s="189"/>
    </row>
    <row r="1912" spans="14:21" ht="12.75">
      <c r="N1912" s="189"/>
      <c r="O1912" s="189"/>
      <c r="Q1912" s="189"/>
      <c r="R1912" s="189"/>
      <c r="S1912" s="189"/>
      <c r="T1912" s="189"/>
      <c r="U1912" s="189"/>
    </row>
    <row r="1913" spans="14:21" ht="12.75">
      <c r="N1913" s="189"/>
      <c r="O1913" s="189"/>
      <c r="Q1913" s="189"/>
      <c r="R1913" s="189"/>
      <c r="S1913" s="189"/>
      <c r="T1913" s="189"/>
      <c r="U1913" s="189"/>
    </row>
    <row r="1914" spans="14:21" ht="12.75">
      <c r="N1914" s="189"/>
      <c r="O1914" s="189"/>
      <c r="Q1914" s="189"/>
      <c r="R1914" s="189"/>
      <c r="S1914" s="189"/>
      <c r="T1914" s="189"/>
      <c r="U1914" s="189"/>
    </row>
    <row r="1915" spans="14:21" ht="12.75">
      <c r="N1915" s="189"/>
      <c r="O1915" s="189"/>
      <c r="Q1915" s="189"/>
      <c r="R1915" s="189"/>
      <c r="S1915" s="189"/>
      <c r="T1915" s="189"/>
      <c r="U1915" s="189"/>
    </row>
    <row r="1916" spans="14:21" ht="12.75">
      <c r="N1916" s="189"/>
      <c r="O1916" s="189"/>
      <c r="Q1916" s="189"/>
      <c r="R1916" s="189"/>
      <c r="S1916" s="189"/>
      <c r="T1916" s="189"/>
      <c r="U1916" s="189"/>
    </row>
    <row r="1917" spans="14:21" ht="12.75">
      <c r="N1917" s="189"/>
      <c r="O1917" s="189"/>
      <c r="Q1917" s="189"/>
      <c r="R1917" s="189"/>
      <c r="S1917" s="189"/>
      <c r="T1917" s="189"/>
      <c r="U1917" s="189"/>
    </row>
    <row r="1918" spans="14:21" ht="12.75">
      <c r="N1918" s="189"/>
      <c r="O1918" s="189"/>
      <c r="Q1918" s="189"/>
      <c r="R1918" s="189"/>
      <c r="S1918" s="189"/>
      <c r="T1918" s="189"/>
      <c r="U1918" s="189"/>
    </row>
    <row r="1919" spans="14:21" ht="12.75">
      <c r="N1919" s="189"/>
      <c r="O1919" s="189"/>
      <c r="Q1919" s="189"/>
      <c r="R1919" s="189"/>
      <c r="S1919" s="189"/>
      <c r="T1919" s="189"/>
      <c r="U1919" s="189"/>
    </row>
    <row r="1920" spans="14:21" ht="12.75">
      <c r="N1920" s="189"/>
      <c r="O1920" s="189"/>
      <c r="Q1920" s="189"/>
      <c r="R1920" s="189"/>
      <c r="S1920" s="189"/>
      <c r="T1920" s="189"/>
      <c r="U1920" s="189"/>
    </row>
    <row r="1921" spans="14:21" ht="12.75">
      <c r="N1921" s="189"/>
      <c r="O1921" s="189"/>
      <c r="Q1921" s="189"/>
      <c r="R1921" s="189"/>
      <c r="S1921" s="189"/>
      <c r="T1921" s="189"/>
      <c r="U1921" s="189"/>
    </row>
    <row r="1922" spans="14:21" ht="12.75">
      <c r="N1922" s="189"/>
      <c r="O1922" s="189"/>
      <c r="Q1922" s="189"/>
      <c r="R1922" s="189"/>
      <c r="S1922" s="189"/>
      <c r="T1922" s="189"/>
      <c r="U1922" s="189"/>
    </row>
    <row r="1923" spans="14:21" ht="12.75">
      <c r="N1923" s="189"/>
      <c r="O1923" s="189"/>
      <c r="Q1923" s="189"/>
      <c r="R1923" s="189"/>
      <c r="S1923" s="189"/>
      <c r="T1923" s="189"/>
      <c r="U1923" s="189"/>
    </row>
    <row r="1924" spans="14:21" ht="12.75">
      <c r="N1924" s="189"/>
      <c r="O1924" s="189"/>
      <c r="Q1924" s="189"/>
      <c r="R1924" s="189"/>
      <c r="S1924" s="189"/>
      <c r="T1924" s="189"/>
      <c r="U1924" s="189"/>
    </row>
    <row r="1925" spans="14:21" ht="12.75">
      <c r="N1925" s="189"/>
      <c r="O1925" s="189"/>
      <c r="Q1925" s="189"/>
      <c r="R1925" s="189"/>
      <c r="S1925" s="189"/>
      <c r="T1925" s="189"/>
      <c r="U1925" s="189"/>
    </row>
    <row r="1926" spans="14:21" ht="12.75">
      <c r="N1926" s="189"/>
      <c r="O1926" s="189"/>
      <c r="Q1926" s="189"/>
      <c r="R1926" s="189"/>
      <c r="S1926" s="189"/>
      <c r="T1926" s="189"/>
      <c r="U1926" s="189"/>
    </row>
    <row r="1927" spans="14:21" ht="12.75">
      <c r="N1927" s="189"/>
      <c r="O1927" s="189"/>
      <c r="Q1927" s="189"/>
      <c r="R1927" s="189"/>
      <c r="S1927" s="189"/>
      <c r="T1927" s="189"/>
      <c r="U1927" s="189"/>
    </row>
    <row r="1928" spans="14:21" ht="12.75">
      <c r="N1928" s="189"/>
      <c r="O1928" s="189"/>
      <c r="Q1928" s="189"/>
      <c r="R1928" s="189"/>
      <c r="S1928" s="189"/>
      <c r="T1928" s="189"/>
      <c r="U1928" s="189"/>
    </row>
    <row r="1929" spans="14:21" ht="12.75">
      <c r="N1929" s="189"/>
      <c r="O1929" s="189"/>
      <c r="Q1929" s="189"/>
      <c r="R1929" s="189"/>
      <c r="S1929" s="189"/>
      <c r="T1929" s="189"/>
      <c r="U1929" s="189"/>
    </row>
    <row r="1930" spans="14:21" ht="12.75">
      <c r="N1930" s="189"/>
      <c r="O1930" s="189"/>
      <c r="Q1930" s="189"/>
      <c r="R1930" s="189"/>
      <c r="S1930" s="189"/>
      <c r="T1930" s="189"/>
      <c r="U1930" s="189"/>
    </row>
    <row r="1931" spans="14:21" ht="12.75">
      <c r="N1931" s="189"/>
      <c r="O1931" s="189"/>
      <c r="Q1931" s="189"/>
      <c r="R1931" s="189"/>
      <c r="S1931" s="189"/>
      <c r="T1931" s="189"/>
      <c r="U1931" s="189"/>
    </row>
    <row r="1932" spans="14:21" ht="12.75">
      <c r="N1932" s="189"/>
      <c r="O1932" s="189"/>
      <c r="Q1932" s="189"/>
      <c r="R1932" s="189"/>
      <c r="S1932" s="189"/>
      <c r="T1932" s="189"/>
      <c r="U1932" s="189"/>
    </row>
    <row r="1933" spans="14:21" ht="12.75">
      <c r="N1933" s="189"/>
      <c r="O1933" s="189"/>
      <c r="Q1933" s="189"/>
      <c r="R1933" s="189"/>
      <c r="S1933" s="189"/>
      <c r="T1933" s="189"/>
      <c r="U1933" s="189"/>
    </row>
    <row r="1934" spans="14:21" ht="12.75">
      <c r="N1934" s="189"/>
      <c r="O1934" s="189"/>
      <c r="Q1934" s="189"/>
      <c r="R1934" s="189"/>
      <c r="S1934" s="189"/>
      <c r="T1934" s="189"/>
      <c r="U1934" s="189"/>
    </row>
    <row r="1935" spans="14:21" ht="12.75">
      <c r="N1935" s="189"/>
      <c r="O1935" s="189"/>
      <c r="Q1935" s="189"/>
      <c r="R1935" s="189"/>
      <c r="S1935" s="189"/>
      <c r="T1935" s="189"/>
      <c r="U1935" s="189"/>
    </row>
    <row r="1936" spans="14:21" ht="12.75">
      <c r="N1936" s="189"/>
      <c r="O1936" s="189"/>
      <c r="Q1936" s="189"/>
      <c r="R1936" s="189"/>
      <c r="S1936" s="189"/>
      <c r="T1936" s="189"/>
      <c r="U1936" s="189"/>
    </row>
    <row r="1937" spans="14:21" ht="12.75">
      <c r="N1937" s="189"/>
      <c r="O1937" s="189"/>
      <c r="Q1937" s="189"/>
      <c r="R1937" s="189"/>
      <c r="S1937" s="189"/>
      <c r="T1937" s="189"/>
      <c r="U1937" s="189"/>
    </row>
    <row r="1938" spans="14:21" ht="12.75">
      <c r="N1938" s="189"/>
      <c r="O1938" s="189"/>
      <c r="Q1938" s="189"/>
      <c r="R1938" s="189"/>
      <c r="S1938" s="189"/>
      <c r="T1938" s="189"/>
      <c r="U1938" s="189"/>
    </row>
    <row r="1939" spans="14:21" ht="12.75">
      <c r="N1939" s="189"/>
      <c r="O1939" s="189"/>
      <c r="Q1939" s="189"/>
      <c r="R1939" s="189"/>
      <c r="S1939" s="189"/>
      <c r="T1939" s="189"/>
      <c r="U1939" s="189"/>
    </row>
    <row r="1940" spans="14:21" ht="12.75">
      <c r="N1940" s="189"/>
      <c r="O1940" s="189"/>
      <c r="Q1940" s="189"/>
      <c r="R1940" s="189"/>
      <c r="S1940" s="189"/>
      <c r="T1940" s="189"/>
      <c r="U1940" s="189"/>
    </row>
    <row r="1941" spans="14:21" ht="12.75">
      <c r="N1941" s="189"/>
      <c r="O1941" s="189"/>
      <c r="Q1941" s="189"/>
      <c r="R1941" s="189"/>
      <c r="S1941" s="189"/>
      <c r="T1941" s="189"/>
      <c r="U1941" s="189"/>
    </row>
    <row r="1942" spans="14:21" ht="12.75">
      <c r="N1942" s="189"/>
      <c r="O1942" s="189"/>
      <c r="Q1942" s="189"/>
      <c r="R1942" s="189"/>
      <c r="S1942" s="189"/>
      <c r="T1942" s="189"/>
      <c r="U1942" s="189"/>
    </row>
    <row r="1943" spans="14:21" ht="12.75">
      <c r="N1943" s="189"/>
      <c r="O1943" s="189"/>
      <c r="Q1943" s="189"/>
      <c r="R1943" s="189"/>
      <c r="S1943" s="189"/>
      <c r="T1943" s="189"/>
      <c r="U1943" s="189"/>
    </row>
    <row r="1944" spans="14:21" ht="12.75">
      <c r="N1944" s="189"/>
      <c r="O1944" s="189"/>
      <c r="Q1944" s="189"/>
      <c r="R1944" s="189"/>
      <c r="S1944" s="189"/>
      <c r="T1944" s="189"/>
      <c r="U1944" s="189"/>
    </row>
    <row r="1945" spans="14:21" ht="12.75">
      <c r="N1945" s="189"/>
      <c r="O1945" s="189"/>
      <c r="Q1945" s="189"/>
      <c r="R1945" s="189"/>
      <c r="S1945" s="189"/>
      <c r="T1945" s="189"/>
      <c r="U1945" s="189"/>
    </row>
    <row r="1946" spans="14:21" ht="12.75">
      <c r="N1946" s="189"/>
      <c r="O1946" s="189"/>
      <c r="Q1946" s="189"/>
      <c r="R1946" s="189"/>
      <c r="S1946" s="189"/>
      <c r="T1946" s="189"/>
      <c r="U1946" s="189"/>
    </row>
    <row r="1947" spans="14:21" ht="12.75">
      <c r="N1947" s="189"/>
      <c r="O1947" s="189"/>
      <c r="Q1947" s="189"/>
      <c r="R1947" s="189"/>
      <c r="S1947" s="189"/>
      <c r="T1947" s="189"/>
      <c r="U1947" s="189"/>
    </row>
    <row r="1948" spans="14:21" ht="12.75">
      <c r="N1948" s="189"/>
      <c r="O1948" s="189"/>
      <c r="Q1948" s="189"/>
      <c r="R1948" s="189"/>
      <c r="S1948" s="189"/>
      <c r="T1948" s="189"/>
      <c r="U1948" s="189"/>
    </row>
    <row r="1949" spans="14:21" ht="12.75">
      <c r="N1949" s="189"/>
      <c r="O1949" s="189"/>
      <c r="Q1949" s="189"/>
      <c r="R1949" s="189"/>
      <c r="S1949" s="189"/>
      <c r="T1949" s="189"/>
      <c r="U1949" s="189"/>
    </row>
    <row r="1950" spans="14:21" ht="12.75">
      <c r="N1950" s="189"/>
      <c r="O1950" s="189"/>
      <c r="Q1950" s="189"/>
      <c r="R1950" s="189"/>
      <c r="S1950" s="189"/>
      <c r="T1950" s="189"/>
      <c r="U1950" s="189"/>
    </row>
    <row r="1951" spans="14:21" ht="12.75">
      <c r="N1951" s="189"/>
      <c r="O1951" s="189"/>
      <c r="Q1951" s="189"/>
      <c r="R1951" s="189"/>
      <c r="S1951" s="189"/>
      <c r="T1951" s="189"/>
      <c r="U1951" s="189"/>
    </row>
    <row r="1952" spans="14:21" ht="12.75">
      <c r="N1952" s="189"/>
      <c r="O1952" s="189"/>
      <c r="Q1952" s="189"/>
      <c r="R1952" s="189"/>
      <c r="S1952" s="189"/>
      <c r="T1952" s="189"/>
      <c r="U1952" s="189"/>
    </row>
    <row r="1953" spans="14:21" ht="12.75">
      <c r="N1953" s="189"/>
      <c r="O1953" s="189"/>
      <c r="Q1953" s="189"/>
      <c r="R1953" s="189"/>
      <c r="S1953" s="189"/>
      <c r="T1953" s="189"/>
      <c r="U1953" s="189"/>
    </row>
    <row r="1954" spans="14:21" ht="12.75">
      <c r="N1954" s="189"/>
      <c r="O1954" s="189"/>
      <c r="Q1954" s="189"/>
      <c r="R1954" s="189"/>
      <c r="S1954" s="189"/>
      <c r="T1954" s="189"/>
      <c r="U1954" s="189"/>
    </row>
    <row r="1955" spans="14:21" ht="12.75">
      <c r="N1955" s="189"/>
      <c r="O1955" s="189"/>
      <c r="Q1955" s="189"/>
      <c r="R1955" s="189"/>
      <c r="S1955" s="189"/>
      <c r="T1955" s="189"/>
      <c r="U1955" s="189"/>
    </row>
    <row r="1956" spans="14:21" ht="12.75">
      <c r="N1956" s="189"/>
      <c r="O1956" s="189"/>
      <c r="Q1956" s="189"/>
      <c r="R1956" s="189"/>
      <c r="S1956" s="189"/>
      <c r="T1956" s="189"/>
      <c r="U1956" s="189"/>
    </row>
    <row r="1957" spans="14:21" ht="12.75">
      <c r="N1957" s="189"/>
      <c r="O1957" s="189"/>
      <c r="Q1957" s="189"/>
      <c r="R1957" s="189"/>
      <c r="S1957" s="189"/>
      <c r="T1957" s="189"/>
      <c r="U1957" s="189"/>
    </row>
    <row r="1958" spans="14:21" ht="12.75">
      <c r="N1958" s="189"/>
      <c r="O1958" s="189"/>
      <c r="Q1958" s="189"/>
      <c r="R1958" s="189"/>
      <c r="S1958" s="189"/>
      <c r="T1958" s="189"/>
      <c r="U1958" s="189"/>
    </row>
    <row r="1959" spans="14:21" ht="12.75">
      <c r="N1959" s="189"/>
      <c r="O1959" s="189"/>
      <c r="Q1959" s="189"/>
      <c r="R1959" s="189"/>
      <c r="S1959" s="189"/>
      <c r="T1959" s="189"/>
      <c r="U1959" s="189"/>
    </row>
    <row r="1960" spans="14:21" ht="12.75">
      <c r="N1960" s="189"/>
      <c r="O1960" s="189"/>
      <c r="Q1960" s="189"/>
      <c r="R1960" s="189"/>
      <c r="S1960" s="189"/>
      <c r="T1960" s="189"/>
      <c r="U1960" s="189"/>
    </row>
    <row r="1961" spans="14:21" ht="12.75">
      <c r="N1961" s="189"/>
      <c r="O1961" s="189"/>
      <c r="Q1961" s="189"/>
      <c r="R1961" s="189"/>
      <c r="S1961" s="189"/>
      <c r="T1961" s="189"/>
      <c r="U1961" s="189"/>
    </row>
    <row r="1962" spans="14:21" ht="12.75">
      <c r="N1962" s="189"/>
      <c r="O1962" s="189"/>
      <c r="Q1962" s="189"/>
      <c r="R1962" s="189"/>
      <c r="S1962" s="189"/>
      <c r="T1962" s="189"/>
      <c r="U1962" s="189"/>
    </row>
    <row r="1963" spans="14:21" ht="12.75">
      <c r="N1963" s="189"/>
      <c r="O1963" s="189"/>
      <c r="Q1963" s="189"/>
      <c r="R1963" s="189"/>
      <c r="S1963" s="189"/>
      <c r="T1963" s="189"/>
      <c r="U1963" s="189"/>
    </row>
    <row r="1964" spans="14:21" ht="12.75">
      <c r="N1964" s="189"/>
      <c r="O1964" s="189"/>
      <c r="Q1964" s="189"/>
      <c r="R1964" s="189"/>
      <c r="S1964" s="189"/>
      <c r="T1964" s="189"/>
      <c r="U1964" s="189"/>
    </row>
    <row r="1965" spans="14:21" ht="12.75">
      <c r="N1965" s="189"/>
      <c r="O1965" s="189"/>
      <c r="Q1965" s="189"/>
      <c r="R1965" s="189"/>
      <c r="S1965" s="189"/>
      <c r="T1965" s="189"/>
      <c r="U1965" s="189"/>
    </row>
    <row r="1966" spans="14:21" ht="12.75">
      <c r="N1966" s="189"/>
      <c r="O1966" s="189"/>
      <c r="Q1966" s="189"/>
      <c r="R1966" s="189"/>
      <c r="S1966" s="189"/>
      <c r="T1966" s="189"/>
      <c r="U1966" s="189"/>
    </row>
    <row r="1967" spans="14:21" ht="12.75">
      <c r="N1967" s="189"/>
      <c r="O1967" s="189"/>
      <c r="Q1967" s="189"/>
      <c r="R1967" s="189"/>
      <c r="S1967" s="189"/>
      <c r="T1967" s="189"/>
      <c r="U1967" s="189"/>
    </row>
    <row r="1968" spans="14:21" ht="12.75">
      <c r="N1968" s="189"/>
      <c r="O1968" s="189"/>
      <c r="Q1968" s="189"/>
      <c r="R1968" s="189"/>
      <c r="S1968" s="189"/>
      <c r="T1968" s="189"/>
      <c r="U1968" s="189"/>
    </row>
    <row r="1969" spans="14:21" ht="12.75">
      <c r="N1969" s="189"/>
      <c r="O1969" s="189"/>
      <c r="Q1969" s="189"/>
      <c r="R1969" s="189"/>
      <c r="S1969" s="189"/>
      <c r="T1969" s="189"/>
      <c r="U1969" s="189"/>
    </row>
    <row r="1970" spans="14:21" ht="12.75">
      <c r="N1970" s="189"/>
      <c r="O1970" s="189"/>
      <c r="Q1970" s="189"/>
      <c r="R1970" s="189"/>
      <c r="S1970" s="189"/>
      <c r="T1970" s="189"/>
      <c r="U1970" s="189"/>
    </row>
    <row r="1971" spans="14:21" ht="12.75">
      <c r="N1971" s="189"/>
      <c r="O1971" s="189"/>
      <c r="Q1971" s="189"/>
      <c r="R1971" s="189"/>
      <c r="S1971" s="189"/>
      <c r="T1971" s="189"/>
      <c r="U1971" s="189"/>
    </row>
    <row r="1972" spans="14:21" ht="12.75">
      <c r="N1972" s="189"/>
      <c r="O1972" s="189"/>
      <c r="Q1972" s="189"/>
      <c r="R1972" s="189"/>
      <c r="S1972" s="189"/>
      <c r="T1972" s="189"/>
      <c r="U1972" s="189"/>
    </row>
    <row r="1973" spans="14:21" ht="12.75">
      <c r="N1973" s="189"/>
      <c r="O1973" s="189"/>
      <c r="Q1973" s="189"/>
      <c r="R1973" s="189"/>
      <c r="S1973" s="189"/>
      <c r="T1973" s="189"/>
      <c r="U1973" s="189"/>
    </row>
    <row r="1974" spans="14:21" ht="12.75">
      <c r="N1974" s="189"/>
      <c r="O1974" s="189"/>
      <c r="Q1974" s="189"/>
      <c r="R1974" s="189"/>
      <c r="S1974" s="189"/>
      <c r="T1974" s="189"/>
      <c r="U1974" s="189"/>
    </row>
    <row r="1975" spans="14:21" ht="12.75">
      <c r="N1975" s="189"/>
      <c r="O1975" s="189"/>
      <c r="Q1975" s="189"/>
      <c r="R1975" s="189"/>
      <c r="S1975" s="189"/>
      <c r="T1975" s="189"/>
      <c r="U1975" s="189"/>
    </row>
    <row r="1976" spans="14:21" ht="12.75">
      <c r="N1976" s="189"/>
      <c r="O1976" s="189"/>
      <c r="Q1976" s="189"/>
      <c r="R1976" s="189"/>
      <c r="S1976" s="189"/>
      <c r="T1976" s="189"/>
      <c r="U1976" s="189"/>
    </row>
    <row r="1977" spans="14:21" ht="12.75">
      <c r="N1977" s="189"/>
      <c r="O1977" s="189"/>
      <c r="Q1977" s="189"/>
      <c r="R1977" s="189"/>
      <c r="S1977" s="189"/>
      <c r="T1977" s="189"/>
      <c r="U1977" s="189"/>
    </row>
    <row r="1978" spans="14:21" ht="12.75">
      <c r="N1978" s="189"/>
      <c r="O1978" s="189"/>
      <c r="Q1978" s="189"/>
      <c r="R1978" s="189"/>
      <c r="S1978" s="189"/>
      <c r="T1978" s="189"/>
      <c r="U1978" s="189"/>
    </row>
    <row r="1979" spans="14:21" ht="12.75">
      <c r="N1979" s="189"/>
      <c r="O1979" s="189"/>
      <c r="Q1979" s="189"/>
      <c r="R1979" s="189"/>
      <c r="S1979" s="189"/>
      <c r="T1979" s="189"/>
      <c r="U1979" s="189"/>
    </row>
    <row r="1980" spans="14:21" ht="12.75">
      <c r="N1980" s="189"/>
      <c r="O1980" s="189"/>
      <c r="Q1980" s="189"/>
      <c r="R1980" s="189"/>
      <c r="S1980" s="189"/>
      <c r="T1980" s="189"/>
      <c r="U1980" s="189"/>
    </row>
    <row r="1981" spans="14:21" ht="12.75">
      <c r="N1981" s="189"/>
      <c r="O1981" s="189"/>
      <c r="Q1981" s="189"/>
      <c r="R1981" s="189"/>
      <c r="S1981" s="189"/>
      <c r="T1981" s="189"/>
      <c r="U1981" s="189"/>
    </row>
    <row r="1982" spans="14:21" ht="12.75">
      <c r="N1982" s="189"/>
      <c r="O1982" s="189"/>
      <c r="Q1982" s="189"/>
      <c r="R1982" s="189"/>
      <c r="S1982" s="189"/>
      <c r="T1982" s="189"/>
      <c r="U1982" s="189"/>
    </row>
    <row r="1983" spans="14:21" ht="12.75">
      <c r="N1983" s="189"/>
      <c r="O1983" s="189"/>
      <c r="Q1983" s="189"/>
      <c r="R1983" s="189"/>
      <c r="S1983" s="189"/>
      <c r="T1983" s="189"/>
      <c r="U1983" s="189"/>
    </row>
    <row r="1984" spans="14:21" ht="12.75">
      <c r="N1984" s="189"/>
      <c r="O1984" s="189"/>
      <c r="Q1984" s="189"/>
      <c r="R1984" s="189"/>
      <c r="S1984" s="189"/>
      <c r="T1984" s="189"/>
      <c r="U1984" s="189"/>
    </row>
    <row r="1985" spans="14:21" ht="12.75">
      <c r="N1985" s="189"/>
      <c r="O1985" s="189"/>
      <c r="Q1985" s="189"/>
      <c r="R1985" s="189"/>
      <c r="S1985" s="189"/>
      <c r="T1985" s="189"/>
      <c r="U1985" s="189"/>
    </row>
    <row r="1986" spans="14:21" ht="12.75">
      <c r="N1986" s="189"/>
      <c r="O1986" s="189"/>
      <c r="Q1986" s="189"/>
      <c r="R1986" s="189"/>
      <c r="S1986" s="189"/>
      <c r="T1986" s="189"/>
      <c r="U1986" s="189"/>
    </row>
    <row r="1987" spans="14:21" ht="12.75">
      <c r="N1987" s="189"/>
      <c r="O1987" s="189"/>
      <c r="Q1987" s="189"/>
      <c r="R1987" s="189"/>
      <c r="S1987" s="189"/>
      <c r="T1987" s="189"/>
      <c r="U1987" s="189"/>
    </row>
    <row r="1988" spans="14:21" ht="12.75">
      <c r="N1988" s="189"/>
      <c r="O1988" s="189"/>
      <c r="Q1988" s="189"/>
      <c r="R1988" s="189"/>
      <c r="S1988" s="189"/>
      <c r="T1988" s="189"/>
      <c r="U1988" s="189"/>
    </row>
    <row r="1989" spans="14:21" ht="12.75">
      <c r="N1989" s="189"/>
      <c r="O1989" s="189"/>
      <c r="Q1989" s="189"/>
      <c r="R1989" s="189"/>
      <c r="S1989" s="189"/>
      <c r="T1989" s="189"/>
      <c r="U1989" s="189"/>
    </row>
    <row r="1990" spans="14:21" ht="12.75">
      <c r="N1990" s="189"/>
      <c r="O1990" s="189"/>
      <c r="Q1990" s="189"/>
      <c r="R1990" s="189"/>
      <c r="S1990" s="189"/>
      <c r="T1990" s="189"/>
      <c r="U1990" s="189"/>
    </row>
    <row r="1991" spans="14:21" ht="12.75">
      <c r="N1991" s="189"/>
      <c r="O1991" s="189"/>
      <c r="Q1991" s="189"/>
      <c r="R1991" s="189"/>
      <c r="S1991" s="189"/>
      <c r="T1991" s="189"/>
      <c r="U1991" s="189"/>
    </row>
    <row r="1992" spans="14:21" ht="12.75">
      <c r="N1992" s="189"/>
      <c r="O1992" s="189"/>
      <c r="Q1992" s="189"/>
      <c r="R1992" s="189"/>
      <c r="S1992" s="189"/>
      <c r="T1992" s="189"/>
      <c r="U1992" s="189"/>
    </row>
    <row r="1993" spans="14:21" ht="12.75">
      <c r="N1993" s="189"/>
      <c r="O1993" s="189"/>
      <c r="Q1993" s="189"/>
      <c r="R1993" s="189"/>
      <c r="S1993" s="189"/>
      <c r="T1993" s="189"/>
      <c r="U1993" s="189"/>
    </row>
    <row r="1994" spans="14:21" ht="12.75">
      <c r="N1994" s="189"/>
      <c r="O1994" s="189"/>
      <c r="Q1994" s="189"/>
      <c r="R1994" s="189"/>
      <c r="S1994" s="189"/>
      <c r="T1994" s="189"/>
      <c r="U1994" s="189"/>
    </row>
    <row r="1995" spans="14:21" ht="12.75">
      <c r="N1995" s="189"/>
      <c r="O1995" s="189"/>
      <c r="Q1995" s="189"/>
      <c r="R1995" s="189"/>
      <c r="S1995" s="189"/>
      <c r="T1995" s="189"/>
      <c r="U1995" s="189"/>
    </row>
    <row r="1996" spans="14:21" ht="12.75">
      <c r="N1996" s="189"/>
      <c r="O1996" s="189"/>
      <c r="Q1996" s="189"/>
      <c r="R1996" s="189"/>
      <c r="S1996" s="189"/>
      <c r="T1996" s="189"/>
      <c r="U1996" s="189"/>
    </row>
    <row r="1997" spans="14:21" ht="12.75">
      <c r="N1997" s="189"/>
      <c r="O1997" s="189"/>
      <c r="Q1997" s="189"/>
      <c r="R1997" s="189"/>
      <c r="S1997" s="189"/>
      <c r="T1997" s="189"/>
      <c r="U1997" s="189"/>
    </row>
    <row r="1998" spans="14:21" ht="12.75">
      <c r="N1998" s="189"/>
      <c r="O1998" s="189"/>
      <c r="Q1998" s="189"/>
      <c r="R1998" s="189"/>
      <c r="S1998" s="189"/>
      <c r="T1998" s="189"/>
      <c r="U1998" s="189"/>
    </row>
    <row r="1999" spans="14:21" ht="12.75">
      <c r="N1999" s="189"/>
      <c r="O1999" s="189"/>
      <c r="Q1999" s="189"/>
      <c r="R1999" s="189"/>
      <c r="S1999" s="189"/>
      <c r="T1999" s="189"/>
      <c r="U1999" s="189"/>
    </row>
    <row r="2000" spans="14:21" ht="12.75">
      <c r="N2000" s="189"/>
      <c r="O2000" s="189"/>
      <c r="Q2000" s="189"/>
      <c r="R2000" s="189"/>
      <c r="S2000" s="189"/>
      <c r="T2000" s="189"/>
      <c r="U2000" s="189"/>
    </row>
    <row r="2001" spans="14:21" ht="12.75">
      <c r="N2001" s="189"/>
      <c r="O2001" s="189"/>
      <c r="Q2001" s="189"/>
      <c r="R2001" s="189"/>
      <c r="S2001" s="189"/>
      <c r="T2001" s="189"/>
      <c r="U2001" s="189"/>
    </row>
    <row r="2002" spans="14:21" ht="12.75">
      <c r="N2002" s="189"/>
      <c r="O2002" s="189"/>
      <c r="Q2002" s="189"/>
      <c r="R2002" s="189"/>
      <c r="S2002" s="189"/>
      <c r="T2002" s="189"/>
      <c r="U2002" s="189"/>
    </row>
    <row r="2003" spans="14:21" ht="12.75">
      <c r="N2003" s="189"/>
      <c r="O2003" s="189"/>
      <c r="Q2003" s="189"/>
      <c r="R2003" s="189"/>
      <c r="S2003" s="189"/>
      <c r="T2003" s="189"/>
      <c r="U2003" s="189"/>
    </row>
    <row r="2004" spans="14:21" ht="12.75">
      <c r="N2004" s="189"/>
      <c r="O2004" s="189"/>
      <c r="Q2004" s="189"/>
      <c r="R2004" s="189"/>
      <c r="S2004" s="189"/>
      <c r="T2004" s="189"/>
      <c r="U2004" s="189"/>
    </row>
    <row r="2005" spans="14:21" ht="12.75">
      <c r="N2005" s="189"/>
      <c r="O2005" s="189"/>
      <c r="Q2005" s="189"/>
      <c r="R2005" s="189"/>
      <c r="S2005" s="189"/>
      <c r="T2005" s="189"/>
      <c r="U2005" s="189"/>
    </row>
    <row r="2006" spans="14:21" ht="12.75">
      <c r="N2006" s="189"/>
      <c r="O2006" s="189"/>
      <c r="Q2006" s="189"/>
      <c r="R2006" s="189"/>
      <c r="S2006" s="189"/>
      <c r="T2006" s="189"/>
      <c r="U2006" s="189"/>
    </row>
    <row r="2007" spans="14:21" ht="12.75">
      <c r="N2007" s="189"/>
      <c r="O2007" s="189"/>
      <c r="Q2007" s="189"/>
      <c r="R2007" s="189"/>
      <c r="S2007" s="189"/>
      <c r="T2007" s="189"/>
      <c r="U2007" s="189"/>
    </row>
    <row r="2008" spans="14:21" ht="12.75">
      <c r="N2008" s="189"/>
      <c r="O2008" s="189"/>
      <c r="Q2008" s="189"/>
      <c r="R2008" s="189"/>
      <c r="S2008" s="189"/>
      <c r="T2008" s="189"/>
      <c r="U2008" s="189"/>
    </row>
    <row r="2009" spans="14:21" ht="12.75">
      <c r="N2009" s="189"/>
      <c r="O2009" s="189"/>
      <c r="Q2009" s="189"/>
      <c r="R2009" s="189"/>
      <c r="S2009" s="189"/>
      <c r="T2009" s="189"/>
      <c r="U2009" s="189"/>
    </row>
    <row r="2010" spans="14:21" ht="12.75">
      <c r="N2010" s="189"/>
      <c r="O2010" s="189"/>
      <c r="Q2010" s="189"/>
      <c r="R2010" s="189"/>
      <c r="S2010" s="189"/>
      <c r="T2010" s="189"/>
      <c r="U2010" s="189"/>
    </row>
    <row r="2011" spans="14:21" ht="12.75">
      <c r="N2011" s="189"/>
      <c r="O2011" s="189"/>
      <c r="Q2011" s="189"/>
      <c r="R2011" s="189"/>
      <c r="S2011" s="189"/>
      <c r="T2011" s="189"/>
      <c r="U2011" s="189"/>
    </row>
    <row r="2012" spans="14:21" ht="12.75">
      <c r="N2012" s="189"/>
      <c r="O2012" s="189"/>
      <c r="Q2012" s="189"/>
      <c r="R2012" s="189"/>
      <c r="S2012" s="189"/>
      <c r="T2012" s="189"/>
      <c r="U2012" s="189"/>
    </row>
    <row r="2013" spans="14:21" ht="12.75">
      <c r="N2013" s="189"/>
      <c r="O2013" s="189"/>
      <c r="Q2013" s="189"/>
      <c r="R2013" s="189"/>
      <c r="S2013" s="189"/>
      <c r="T2013" s="189"/>
      <c r="U2013" s="189"/>
    </row>
    <row r="2014" spans="14:21" ht="12.75">
      <c r="N2014" s="189"/>
      <c r="O2014" s="189"/>
      <c r="Q2014" s="189"/>
      <c r="R2014" s="189"/>
      <c r="S2014" s="189"/>
      <c r="T2014" s="189"/>
      <c r="U2014" s="189"/>
    </row>
    <row r="2015" spans="14:21" ht="12.75">
      <c r="N2015" s="189"/>
      <c r="O2015" s="189"/>
      <c r="Q2015" s="189"/>
      <c r="R2015" s="189"/>
      <c r="S2015" s="189"/>
      <c r="T2015" s="189"/>
      <c r="U2015" s="189"/>
    </row>
    <row r="2016" spans="14:21" ht="12.75">
      <c r="N2016" s="189"/>
      <c r="O2016" s="189"/>
      <c r="Q2016" s="189"/>
      <c r="R2016" s="189"/>
      <c r="S2016" s="189"/>
      <c r="T2016" s="189"/>
      <c r="U2016" s="189"/>
    </row>
    <row r="2017" spans="14:21" ht="12.75">
      <c r="N2017" s="189"/>
      <c r="O2017" s="189"/>
      <c r="Q2017" s="189"/>
      <c r="R2017" s="189"/>
      <c r="S2017" s="189"/>
      <c r="T2017" s="189"/>
      <c r="U2017" s="189"/>
    </row>
    <row r="2018" spans="14:21" ht="12.75">
      <c r="N2018" s="189"/>
      <c r="O2018" s="189"/>
      <c r="Q2018" s="189"/>
      <c r="R2018" s="189"/>
      <c r="S2018" s="189"/>
      <c r="T2018" s="189"/>
      <c r="U2018" s="189"/>
    </row>
    <row r="2019" spans="14:21" ht="12.75">
      <c r="N2019" s="189"/>
      <c r="O2019" s="189"/>
      <c r="Q2019" s="189"/>
      <c r="R2019" s="189"/>
      <c r="S2019" s="189"/>
      <c r="T2019" s="189"/>
      <c r="U2019" s="189"/>
    </row>
    <row r="2020" spans="14:21" ht="12.75">
      <c r="N2020" s="189"/>
      <c r="O2020" s="189"/>
      <c r="Q2020" s="189"/>
      <c r="R2020" s="189"/>
      <c r="S2020" s="189"/>
      <c r="T2020" s="189"/>
      <c r="U2020" s="189"/>
    </row>
    <row r="2021" spans="14:21" ht="12.75">
      <c r="N2021" s="189"/>
      <c r="O2021" s="189"/>
      <c r="Q2021" s="189"/>
      <c r="R2021" s="189"/>
      <c r="S2021" s="189"/>
      <c r="T2021" s="189"/>
      <c r="U2021" s="189"/>
    </row>
    <row r="2022" spans="14:21" ht="12.75">
      <c r="N2022" s="189"/>
      <c r="O2022" s="189"/>
      <c r="Q2022" s="189"/>
      <c r="R2022" s="189"/>
      <c r="S2022" s="189"/>
      <c r="T2022" s="189"/>
      <c r="U2022" s="189"/>
    </row>
    <row r="2023" spans="14:21" ht="12.75">
      <c r="N2023" s="189"/>
      <c r="O2023" s="189"/>
      <c r="Q2023" s="189"/>
      <c r="R2023" s="189"/>
      <c r="S2023" s="189"/>
      <c r="T2023" s="189"/>
      <c r="U2023" s="189"/>
    </row>
    <row r="2024" spans="14:21" ht="12.75">
      <c r="N2024" s="189"/>
      <c r="O2024" s="189"/>
      <c r="Q2024" s="189"/>
      <c r="R2024" s="189"/>
      <c r="S2024" s="189"/>
      <c r="T2024" s="189"/>
      <c r="U2024" s="189"/>
    </row>
    <row r="2025" spans="14:21" ht="12.75">
      <c r="N2025" s="189"/>
      <c r="O2025" s="189"/>
      <c r="Q2025" s="189"/>
      <c r="R2025" s="189"/>
      <c r="S2025" s="189"/>
      <c r="T2025" s="189"/>
      <c r="U2025" s="189"/>
    </row>
    <row r="2026" spans="14:21" ht="12.75">
      <c r="N2026" s="189"/>
      <c r="O2026" s="189"/>
      <c r="Q2026" s="189"/>
      <c r="R2026" s="189"/>
      <c r="S2026" s="189"/>
      <c r="T2026" s="189"/>
      <c r="U2026" s="189"/>
    </row>
    <row r="2027" spans="14:21" ht="12.75">
      <c r="N2027" s="189"/>
      <c r="O2027" s="189"/>
      <c r="Q2027" s="189"/>
      <c r="R2027" s="189"/>
      <c r="S2027" s="189"/>
      <c r="T2027" s="189"/>
      <c r="U2027" s="189"/>
    </row>
    <row r="2028" spans="14:21" ht="12.75">
      <c r="N2028" s="189"/>
      <c r="O2028" s="189"/>
      <c r="Q2028" s="189"/>
      <c r="R2028" s="189"/>
      <c r="S2028" s="189"/>
      <c r="T2028" s="189"/>
      <c r="U2028" s="189"/>
    </row>
    <row r="2029" spans="14:21" ht="12.75">
      <c r="N2029" s="189"/>
      <c r="O2029" s="189"/>
      <c r="Q2029" s="189"/>
      <c r="R2029" s="189"/>
      <c r="S2029" s="189"/>
      <c r="T2029" s="189"/>
      <c r="U2029" s="189"/>
    </row>
    <row r="2030" spans="14:21" ht="12.75">
      <c r="N2030" s="189"/>
      <c r="O2030" s="189"/>
      <c r="Q2030" s="189"/>
      <c r="R2030" s="189"/>
      <c r="S2030" s="189"/>
      <c r="T2030" s="189"/>
      <c r="U2030" s="189"/>
    </row>
    <row r="2031" spans="14:21" ht="12.75">
      <c r="N2031" s="189"/>
      <c r="O2031" s="189"/>
      <c r="Q2031" s="189"/>
      <c r="R2031" s="189"/>
      <c r="S2031" s="189"/>
      <c r="T2031" s="189"/>
      <c r="U2031" s="189"/>
    </row>
    <row r="2032" spans="14:21" ht="12.75">
      <c r="N2032" s="189"/>
      <c r="O2032" s="189"/>
      <c r="Q2032" s="189"/>
      <c r="R2032" s="189"/>
      <c r="S2032" s="189"/>
      <c r="T2032" s="189"/>
      <c r="U2032" s="189"/>
    </row>
    <row r="2033" spans="14:21" ht="12.75">
      <c r="N2033" s="189"/>
      <c r="O2033" s="189"/>
      <c r="Q2033" s="189"/>
      <c r="R2033" s="189"/>
      <c r="S2033" s="189"/>
      <c r="T2033" s="189"/>
      <c r="U2033" s="189"/>
    </row>
    <row r="2034" spans="14:21" ht="12.75">
      <c r="N2034" s="189"/>
      <c r="O2034" s="189"/>
      <c r="Q2034" s="189"/>
      <c r="R2034" s="189"/>
      <c r="S2034" s="189"/>
      <c r="T2034" s="189"/>
      <c r="U2034" s="189"/>
    </row>
    <row r="2035" spans="14:21" ht="12.75">
      <c r="N2035" s="189"/>
      <c r="O2035" s="189"/>
      <c r="Q2035" s="189"/>
      <c r="R2035" s="189"/>
      <c r="S2035" s="189"/>
      <c r="T2035" s="189"/>
      <c r="U2035" s="189"/>
    </row>
    <row r="2036" spans="14:21" ht="12.75">
      <c r="N2036" s="189"/>
      <c r="O2036" s="189"/>
      <c r="Q2036" s="189"/>
      <c r="R2036" s="189"/>
      <c r="S2036" s="189"/>
      <c r="T2036" s="189"/>
      <c r="U2036" s="189"/>
    </row>
    <row r="2037" spans="14:21" ht="12.75">
      <c r="N2037" s="189"/>
      <c r="O2037" s="189"/>
      <c r="Q2037" s="189"/>
      <c r="R2037" s="189"/>
      <c r="S2037" s="189"/>
      <c r="T2037" s="189"/>
      <c r="U2037" s="189"/>
    </row>
    <row r="2038" spans="14:21" ht="12.75">
      <c r="N2038" s="189"/>
      <c r="O2038" s="189"/>
      <c r="Q2038" s="189"/>
      <c r="R2038" s="189"/>
      <c r="S2038" s="189"/>
      <c r="T2038" s="189"/>
      <c r="U2038" s="189"/>
    </row>
    <row r="2039" spans="14:21" ht="12.75">
      <c r="N2039" s="189"/>
      <c r="O2039" s="189"/>
      <c r="Q2039" s="189"/>
      <c r="R2039" s="189"/>
      <c r="S2039" s="189"/>
      <c r="T2039" s="189"/>
      <c r="U2039" s="189"/>
    </row>
    <row r="2040" spans="14:21" ht="12.75">
      <c r="N2040" s="189"/>
      <c r="O2040" s="189"/>
      <c r="Q2040" s="189"/>
      <c r="R2040" s="189"/>
      <c r="S2040" s="189"/>
      <c r="T2040" s="189"/>
      <c r="U2040" s="189"/>
    </row>
    <row r="2041" spans="14:21" ht="12.75">
      <c r="N2041" s="189"/>
      <c r="O2041" s="189"/>
      <c r="Q2041" s="189"/>
      <c r="R2041" s="189"/>
      <c r="S2041" s="189"/>
      <c r="T2041" s="189"/>
      <c r="U2041" s="189"/>
    </row>
    <row r="2042" spans="14:21" ht="12.75">
      <c r="N2042" s="189"/>
      <c r="O2042" s="189"/>
      <c r="Q2042" s="189"/>
      <c r="R2042" s="189"/>
      <c r="S2042" s="189"/>
      <c r="T2042" s="189"/>
      <c r="U2042" s="189"/>
    </row>
    <row r="2043" spans="14:21" ht="12.75">
      <c r="N2043" s="189"/>
      <c r="O2043" s="189"/>
      <c r="Q2043" s="189"/>
      <c r="R2043" s="189"/>
      <c r="S2043" s="189"/>
      <c r="T2043" s="189"/>
      <c r="U2043" s="189"/>
    </row>
    <row r="2044" spans="14:21" ht="12.75">
      <c r="N2044" s="189"/>
      <c r="O2044" s="189"/>
      <c r="Q2044" s="189"/>
      <c r="R2044" s="189"/>
      <c r="S2044" s="189"/>
      <c r="T2044" s="189"/>
      <c r="U2044" s="189"/>
    </row>
    <row r="2045" spans="14:21" ht="12.75">
      <c r="N2045" s="189"/>
      <c r="O2045" s="189"/>
      <c r="Q2045" s="189"/>
      <c r="R2045" s="189"/>
      <c r="S2045" s="189"/>
      <c r="T2045" s="189"/>
      <c r="U2045" s="189"/>
    </row>
    <row r="2046" spans="14:21" ht="12.75">
      <c r="N2046" s="189"/>
      <c r="O2046" s="189"/>
      <c r="Q2046" s="189"/>
      <c r="R2046" s="189"/>
      <c r="S2046" s="189"/>
      <c r="T2046" s="189"/>
      <c r="U2046" s="189"/>
    </row>
    <row r="2047" spans="14:21" ht="12.75">
      <c r="N2047" s="189"/>
      <c r="O2047" s="189"/>
      <c r="Q2047" s="189"/>
      <c r="R2047" s="189"/>
      <c r="S2047" s="189"/>
      <c r="T2047" s="189"/>
      <c r="U2047" s="189"/>
    </row>
    <row r="2048" spans="14:21" ht="12.75">
      <c r="N2048" s="189"/>
      <c r="O2048" s="189"/>
      <c r="Q2048" s="189"/>
      <c r="R2048" s="189"/>
      <c r="S2048" s="189"/>
      <c r="T2048" s="189"/>
      <c r="U2048" s="189"/>
    </row>
    <row r="2049" spans="14:21" ht="12.75">
      <c r="N2049" s="189"/>
      <c r="O2049" s="189"/>
      <c r="Q2049" s="189"/>
      <c r="R2049" s="189"/>
      <c r="S2049" s="189"/>
      <c r="T2049" s="189"/>
      <c r="U2049" s="189"/>
    </row>
    <row r="2050" spans="14:21" ht="12.75">
      <c r="N2050" s="189"/>
      <c r="O2050" s="189"/>
      <c r="Q2050" s="189"/>
      <c r="R2050" s="189"/>
      <c r="S2050" s="189"/>
      <c r="T2050" s="189"/>
      <c r="U2050" s="189"/>
    </row>
    <row r="2051" spans="14:21" ht="12.75">
      <c r="N2051" s="189"/>
      <c r="O2051" s="189"/>
      <c r="Q2051" s="189"/>
      <c r="R2051" s="189"/>
      <c r="S2051" s="189"/>
      <c r="T2051" s="189"/>
      <c r="U2051" s="189"/>
    </row>
    <row r="2052" spans="14:21" ht="12.75">
      <c r="N2052" s="189"/>
      <c r="O2052" s="189"/>
      <c r="Q2052" s="189"/>
      <c r="R2052" s="189"/>
      <c r="S2052" s="189"/>
      <c r="T2052" s="189"/>
      <c r="U2052" s="189"/>
    </row>
    <row r="2053" spans="14:21" ht="12.75">
      <c r="N2053" s="189"/>
      <c r="O2053" s="189"/>
      <c r="Q2053" s="189"/>
      <c r="R2053" s="189"/>
      <c r="S2053" s="189"/>
      <c r="T2053" s="189"/>
      <c r="U2053" s="189"/>
    </row>
    <row r="2054" spans="14:21" ht="12.75">
      <c r="N2054" s="189"/>
      <c r="O2054" s="189"/>
      <c r="Q2054" s="189"/>
      <c r="R2054" s="189"/>
      <c r="S2054" s="189"/>
      <c r="T2054" s="189"/>
      <c r="U2054" s="189"/>
    </row>
    <row r="2055" spans="14:21" ht="12.75">
      <c r="N2055" s="189"/>
      <c r="O2055" s="189"/>
      <c r="Q2055" s="189"/>
      <c r="R2055" s="189"/>
      <c r="S2055" s="189"/>
      <c r="T2055" s="189"/>
      <c r="U2055" s="189"/>
    </row>
    <row r="2056" spans="14:21" ht="12.75">
      <c r="N2056" s="189"/>
      <c r="O2056" s="189"/>
      <c r="Q2056" s="189"/>
      <c r="R2056" s="189"/>
      <c r="S2056" s="189"/>
      <c r="T2056" s="189"/>
      <c r="U2056" s="189"/>
    </row>
    <row r="2057" spans="14:21" ht="12.75">
      <c r="N2057" s="189"/>
      <c r="O2057" s="189"/>
      <c r="Q2057" s="189"/>
      <c r="R2057" s="189"/>
      <c r="S2057" s="189"/>
      <c r="T2057" s="189"/>
      <c r="U2057" s="189"/>
    </row>
    <row r="2058" spans="14:21" ht="12.75">
      <c r="N2058" s="189"/>
      <c r="O2058" s="189"/>
      <c r="Q2058" s="189"/>
      <c r="R2058" s="189"/>
      <c r="S2058" s="189"/>
      <c r="T2058" s="189"/>
      <c r="U2058" s="189"/>
    </row>
    <row r="2059" spans="14:21" ht="12.75">
      <c r="N2059" s="189"/>
      <c r="O2059" s="189"/>
      <c r="Q2059" s="189"/>
      <c r="R2059" s="189"/>
      <c r="S2059" s="189"/>
      <c r="T2059" s="189"/>
      <c r="U2059" s="189"/>
    </row>
    <row r="2060" spans="14:21" ht="12.75">
      <c r="N2060" s="189"/>
      <c r="O2060" s="189"/>
      <c r="Q2060" s="189"/>
      <c r="R2060" s="189"/>
      <c r="S2060" s="189"/>
      <c r="T2060" s="189"/>
      <c r="U2060" s="189"/>
    </row>
    <row r="2061" spans="14:21" ht="12.75">
      <c r="N2061" s="189"/>
      <c r="O2061" s="189"/>
      <c r="Q2061" s="189"/>
      <c r="R2061" s="189"/>
      <c r="S2061" s="189"/>
      <c r="T2061" s="189"/>
      <c r="U2061" s="189"/>
    </row>
    <row r="2062" spans="14:21" ht="12.75">
      <c r="N2062" s="189"/>
      <c r="O2062" s="189"/>
      <c r="Q2062" s="189"/>
      <c r="R2062" s="189"/>
      <c r="S2062" s="189"/>
      <c r="T2062" s="189"/>
      <c r="U2062" s="189"/>
    </row>
    <row r="2063" spans="14:21" ht="12.75">
      <c r="N2063" s="189"/>
      <c r="O2063" s="189"/>
      <c r="Q2063" s="189"/>
      <c r="R2063" s="189"/>
      <c r="S2063" s="189"/>
      <c r="T2063" s="189"/>
      <c r="U2063" s="189"/>
    </row>
    <row r="2064" spans="14:21" ht="12.75">
      <c r="N2064" s="189"/>
      <c r="O2064" s="189"/>
      <c r="Q2064" s="189"/>
      <c r="R2064" s="189"/>
      <c r="S2064" s="189"/>
      <c r="T2064" s="189"/>
      <c r="U2064" s="189"/>
    </row>
    <row r="2065" spans="14:21" ht="12.75">
      <c r="N2065" s="189"/>
      <c r="O2065" s="189"/>
      <c r="Q2065" s="189"/>
      <c r="R2065" s="189"/>
      <c r="S2065" s="189"/>
      <c r="T2065" s="189"/>
      <c r="U2065" s="189"/>
    </row>
    <row r="2066" spans="14:21" ht="12.75">
      <c r="N2066" s="189"/>
      <c r="O2066" s="189"/>
      <c r="Q2066" s="189"/>
      <c r="R2066" s="189"/>
      <c r="S2066" s="189"/>
      <c r="T2066" s="189"/>
      <c r="U2066" s="189"/>
    </row>
    <row r="2067" spans="14:21" ht="12.75">
      <c r="N2067" s="189"/>
      <c r="O2067" s="189"/>
      <c r="Q2067" s="189"/>
      <c r="R2067" s="189"/>
      <c r="S2067" s="189"/>
      <c r="T2067" s="189"/>
      <c r="U2067" s="189"/>
    </row>
    <row r="2068" spans="14:21" ht="12.75">
      <c r="N2068" s="189"/>
      <c r="O2068" s="189"/>
      <c r="Q2068" s="189"/>
      <c r="R2068" s="189"/>
      <c r="S2068" s="189"/>
      <c r="T2068" s="189"/>
      <c r="U2068" s="189"/>
    </row>
    <row r="2069" spans="14:21" ht="12.75">
      <c r="N2069" s="189"/>
      <c r="O2069" s="189"/>
      <c r="Q2069" s="189"/>
      <c r="R2069" s="189"/>
      <c r="S2069" s="189"/>
      <c r="T2069" s="189"/>
      <c r="U2069" s="189"/>
    </row>
    <row r="2070" spans="14:21" ht="12.75">
      <c r="N2070" s="189"/>
      <c r="O2070" s="189"/>
      <c r="Q2070" s="189"/>
      <c r="R2070" s="189"/>
      <c r="S2070" s="189"/>
      <c r="T2070" s="189"/>
      <c r="U2070" s="189"/>
    </row>
    <row r="2071" spans="14:21" ht="12.75">
      <c r="N2071" s="189"/>
      <c r="O2071" s="189"/>
      <c r="Q2071" s="189"/>
      <c r="R2071" s="189"/>
      <c r="S2071" s="189"/>
      <c r="T2071" s="189"/>
      <c r="U2071" s="189"/>
    </row>
    <row r="2072" spans="14:21" ht="12.75">
      <c r="N2072" s="189"/>
      <c r="O2072" s="189"/>
      <c r="Q2072" s="189"/>
      <c r="R2072" s="189"/>
      <c r="S2072" s="189"/>
      <c r="T2072" s="189"/>
      <c r="U2072" s="189"/>
    </row>
    <row r="2073" spans="14:21" ht="12.75">
      <c r="N2073" s="189"/>
      <c r="O2073" s="189"/>
      <c r="Q2073" s="189"/>
      <c r="R2073" s="189"/>
      <c r="S2073" s="189"/>
      <c r="T2073" s="189"/>
      <c r="U2073" s="189"/>
    </row>
    <row r="2074" spans="14:21" ht="12.75">
      <c r="N2074" s="189"/>
      <c r="O2074" s="189"/>
      <c r="Q2074" s="189"/>
      <c r="R2074" s="189"/>
      <c r="S2074" s="189"/>
      <c r="T2074" s="189"/>
      <c r="U2074" s="189"/>
    </row>
    <row r="2075" spans="14:21" ht="12.75">
      <c r="N2075" s="189"/>
      <c r="O2075" s="189"/>
      <c r="Q2075" s="189"/>
      <c r="R2075" s="189"/>
      <c r="S2075" s="189"/>
      <c r="T2075" s="189"/>
      <c r="U2075" s="189"/>
    </row>
    <row r="2076" spans="14:21" ht="12.75">
      <c r="N2076" s="189"/>
      <c r="O2076" s="189"/>
      <c r="Q2076" s="189"/>
      <c r="R2076" s="189"/>
      <c r="S2076" s="189"/>
      <c r="T2076" s="189"/>
      <c r="U2076" s="189"/>
    </row>
    <row r="2077" spans="14:21" ht="12.75">
      <c r="N2077" s="189"/>
      <c r="O2077" s="189"/>
      <c r="Q2077" s="189"/>
      <c r="R2077" s="189"/>
      <c r="S2077" s="189"/>
      <c r="T2077" s="189"/>
      <c r="U2077" s="189"/>
    </row>
    <row r="2078" spans="14:21" ht="12.75">
      <c r="N2078" s="189"/>
      <c r="O2078" s="189"/>
      <c r="Q2078" s="189"/>
      <c r="R2078" s="189"/>
      <c r="S2078" s="189"/>
      <c r="T2078" s="189"/>
      <c r="U2078" s="189"/>
    </row>
    <row r="2079" spans="14:21" ht="12.75">
      <c r="N2079" s="189"/>
      <c r="O2079" s="189"/>
      <c r="Q2079" s="189"/>
      <c r="R2079" s="189"/>
      <c r="S2079" s="189"/>
      <c r="T2079" s="189"/>
      <c r="U2079" s="189"/>
    </row>
    <row r="2080" spans="14:21" ht="12.75">
      <c r="N2080" s="189"/>
      <c r="O2080" s="189"/>
      <c r="Q2080" s="189"/>
      <c r="R2080" s="189"/>
      <c r="S2080" s="189"/>
      <c r="T2080" s="189"/>
      <c r="U2080" s="189"/>
    </row>
    <row r="2081" spans="14:21" ht="12.75">
      <c r="N2081" s="189"/>
      <c r="O2081" s="189"/>
      <c r="Q2081" s="189"/>
      <c r="R2081" s="189"/>
      <c r="S2081" s="189"/>
      <c r="T2081" s="189"/>
      <c r="U2081" s="189"/>
    </row>
    <row r="2082" spans="14:21" ht="12.75">
      <c r="N2082" s="189"/>
      <c r="O2082" s="189"/>
      <c r="Q2082" s="189"/>
      <c r="R2082" s="189"/>
      <c r="S2082" s="189"/>
      <c r="T2082" s="189"/>
      <c r="U2082" s="189"/>
    </row>
    <row r="2083" spans="14:21" ht="12.75">
      <c r="N2083" s="189"/>
      <c r="O2083" s="189"/>
      <c r="Q2083" s="189"/>
      <c r="R2083" s="189"/>
      <c r="S2083" s="189"/>
      <c r="T2083" s="189"/>
      <c r="U2083" s="189"/>
    </row>
    <row r="2084" spans="14:21" ht="12.75">
      <c r="N2084" s="189"/>
      <c r="O2084" s="189"/>
      <c r="Q2084" s="189"/>
      <c r="R2084" s="189"/>
      <c r="S2084" s="189"/>
      <c r="T2084" s="189"/>
      <c r="U2084" s="189"/>
    </row>
    <row r="2085" spans="14:21" ht="12.75">
      <c r="N2085" s="189"/>
      <c r="O2085" s="189"/>
      <c r="Q2085" s="189"/>
      <c r="R2085" s="189"/>
      <c r="S2085" s="189"/>
      <c r="T2085" s="189"/>
      <c r="U2085" s="189"/>
    </row>
    <row r="2086" spans="14:21" ht="12.75">
      <c r="N2086" s="189"/>
      <c r="O2086" s="189"/>
      <c r="Q2086" s="189"/>
      <c r="R2086" s="189"/>
      <c r="S2086" s="189"/>
      <c r="T2086" s="189"/>
      <c r="U2086" s="189"/>
    </row>
    <row r="2087" spans="14:21" ht="12.75">
      <c r="N2087" s="189"/>
      <c r="O2087" s="189"/>
      <c r="Q2087" s="189"/>
      <c r="R2087" s="189"/>
      <c r="S2087" s="189"/>
      <c r="T2087" s="189"/>
      <c r="U2087" s="189"/>
    </row>
    <row r="2088" spans="14:21" ht="12.75">
      <c r="N2088" s="189"/>
      <c r="O2088" s="189"/>
      <c r="Q2088" s="189"/>
      <c r="R2088" s="189"/>
      <c r="S2088" s="189"/>
      <c r="T2088" s="189"/>
      <c r="U2088" s="189"/>
    </row>
    <row r="2089" spans="14:21" ht="12.75">
      <c r="N2089" s="189"/>
      <c r="O2089" s="189"/>
      <c r="Q2089" s="189"/>
      <c r="R2089" s="189"/>
      <c r="S2089" s="189"/>
      <c r="T2089" s="189"/>
      <c r="U2089" s="189"/>
    </row>
    <row r="2090" spans="14:21" ht="12.75">
      <c r="N2090" s="189"/>
      <c r="O2090" s="189"/>
      <c r="Q2090" s="189"/>
      <c r="R2090" s="189"/>
      <c r="S2090" s="189"/>
      <c r="T2090" s="189"/>
      <c r="U2090" s="189"/>
    </row>
    <row r="2091" spans="14:21" ht="12.75">
      <c r="N2091" s="189"/>
      <c r="O2091" s="189"/>
      <c r="Q2091" s="189"/>
      <c r="R2091" s="189"/>
      <c r="S2091" s="189"/>
      <c r="T2091" s="189"/>
      <c r="U2091" s="189"/>
    </row>
    <row r="2092" spans="14:20" ht="12.75">
      <c r="N2092" s="189"/>
      <c r="O2092" s="189"/>
      <c r="Q2092" s="189"/>
      <c r="R2092" s="189"/>
      <c r="S2092" s="189"/>
      <c r="T2092" s="189"/>
    </row>
  </sheetData>
  <sheetProtection/>
  <mergeCells count="12">
    <mergeCell ref="A1:U1"/>
    <mergeCell ref="A2:U2"/>
    <mergeCell ref="A3:U3"/>
    <mergeCell ref="A43:U43"/>
    <mergeCell ref="D6:E6"/>
    <mergeCell ref="D5:G5"/>
    <mergeCell ref="F6:G6"/>
    <mergeCell ref="I5:M5"/>
    <mergeCell ref="I6:J6"/>
    <mergeCell ref="L6:M6"/>
    <mergeCell ref="Q5:U5"/>
    <mergeCell ref="O5:O6"/>
  </mergeCells>
  <printOptions/>
  <pageMargins left="0.95" right="0.17" top="0.18" bottom="0.16" header="0.5" footer="0.16"/>
  <pageSetup fitToHeight="1" fitToWidth="1" horizontalDpi="600" verticalDpi="600" orientation="landscape" paperSize="5" scale="9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edavis</dc:creator>
  <cp:keywords/>
  <dc:description/>
  <cp:lastModifiedBy>Lisa Alaxanian</cp:lastModifiedBy>
  <cp:lastPrinted>2008-06-02T20:32:07Z</cp:lastPrinted>
  <dcterms:created xsi:type="dcterms:W3CDTF">2005-06-24T18:36:43Z</dcterms:created>
  <dcterms:modified xsi:type="dcterms:W3CDTF">2011-02-15T13:33:02Z</dcterms:modified>
  <cp:category/>
  <cp:version/>
  <cp:contentType/>
  <cp:contentStatus/>
</cp:coreProperties>
</file>